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enise.E.Cormier\OneDrive - State of Maine\Desktop\WEBPAGE V2\"/>
    </mc:Choice>
  </mc:AlternateContent>
  <xr:revisionPtr revIDLastSave="0" documentId="13_ncr:1_{63276BA5-1BBF-4D49-B40C-B2188F76A635}" xr6:coauthVersionLast="47" xr6:coauthVersionMax="47" xr10:uidLastSave="{00000000-0000-0000-0000-000000000000}"/>
  <bookViews>
    <workbookView xWindow="-120" yWindow="-120" windowWidth="21840" windowHeight="13140" tabRatio="789" activeTab="1" xr2:uid="{5606631A-84D6-432F-987E-2748E711DEEA}"/>
  </bookViews>
  <sheets>
    <sheet name="README INFO" sheetId="12" r:id="rId1"/>
    <sheet name="TRENDS" sheetId="10" r:id="rId2"/>
    <sheet name="2023NEI_VPOPFinal" sheetId="11" r:id="rId3"/>
    <sheet name="2023MERISourceTypeByCNTYRawdata" sheetId="9" r:id="rId4"/>
    <sheet name="2022MERISourceTypeByCNTYRawData" sheetId="7" r:id="rId5"/>
    <sheet name="2021MERISourceTypeByCntyRawData" sheetId="6" r:id="rId6"/>
    <sheet name="2020_NEI_VPOPv1" sheetId="3" r:id="rId7"/>
    <sheet name="2017_NEI_VPOPv1_Final" sheetId="2" r:id="rId8"/>
  </sheets>
  <definedNames>
    <definedName name="_2021MERISourceTypeByCntyXTABQry" localSheetId="5">'2021MERISourceTypeByCntyRawData'!$B$2:$S$20</definedName>
    <definedName name="_2022MERISourceTypeByCNTY_Crosstab" localSheetId="4">'2022MERISourceTypeByCNTYRawData'!$B$2:$S$20</definedName>
    <definedName name="_2023MERISourceTypeByCNTY_Crosstab" localSheetId="3">'2023MERISourceTypeByCNTYRawdata'!$B$3:$S$17</definedName>
    <definedName name="_2023MERISourceTypeByCNTY_Crosstab" localSheetId="1">TRENDS!$B$3:$T$17</definedName>
    <definedName name="_2023NEIV3_STypeByCNTY_XTAB" localSheetId="2">'2023NEI_VPOPFinal'!$B$2:$S$14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1" l="1"/>
  <c r="C26" i="11"/>
  <c r="S24" i="11"/>
  <c r="S26" i="11" s="1"/>
  <c r="R24" i="11"/>
  <c r="R26" i="11" s="1"/>
  <c r="Q24" i="11"/>
  <c r="Q26" i="11" s="1"/>
  <c r="D24" i="11"/>
  <c r="C24" i="11"/>
  <c r="S22" i="11"/>
  <c r="R22" i="11"/>
  <c r="Q22" i="11"/>
  <c r="P22" i="11"/>
  <c r="P24" i="11" s="1"/>
  <c r="P26" i="11" s="1"/>
  <c r="O22" i="11"/>
  <c r="O24" i="11" s="1"/>
  <c r="O26" i="11" s="1"/>
  <c r="N22" i="11"/>
  <c r="N24" i="11" s="1"/>
  <c r="N26" i="11" s="1"/>
  <c r="J22" i="11"/>
  <c r="J24" i="11" s="1"/>
  <c r="J26" i="11" s="1"/>
  <c r="I22" i="11"/>
  <c r="I24" i="11" s="1"/>
  <c r="I26" i="11" s="1"/>
  <c r="E22" i="11"/>
  <c r="E24" i="11" s="1"/>
  <c r="E26" i="11" s="1"/>
  <c r="D22" i="11"/>
  <c r="C22" i="11"/>
  <c r="S15" i="11"/>
  <c r="R15" i="11"/>
  <c r="Q15" i="11"/>
  <c r="P15" i="11"/>
  <c r="O15" i="11"/>
  <c r="N15" i="11"/>
  <c r="M15" i="11"/>
  <c r="M22" i="11" s="1"/>
  <c r="M24" i="11" s="1"/>
  <c r="M26" i="11" s="1"/>
  <c r="L15" i="11"/>
  <c r="L22" i="11" s="1"/>
  <c r="L24" i="11" s="1"/>
  <c r="L26" i="11" s="1"/>
  <c r="K15" i="11"/>
  <c r="K22" i="11" s="1"/>
  <c r="K24" i="11" s="1"/>
  <c r="K26" i="11" s="1"/>
  <c r="J15" i="11"/>
  <c r="I15" i="11"/>
  <c r="H15" i="11"/>
  <c r="H22" i="11" s="1"/>
  <c r="H24" i="11" s="1"/>
  <c r="H26" i="11" s="1"/>
  <c r="G15" i="11"/>
  <c r="G22" i="11" s="1"/>
  <c r="G24" i="11" s="1"/>
  <c r="G26" i="11" s="1"/>
  <c r="F15" i="11"/>
  <c r="F22" i="11" s="1"/>
  <c r="F24" i="11" s="1"/>
  <c r="F26" i="11" s="1"/>
  <c r="E15" i="11"/>
  <c r="D15" i="11"/>
  <c r="C15" i="11"/>
  <c r="C18" i="10"/>
  <c r="D18" i="10"/>
  <c r="E18" i="10"/>
  <c r="F18" i="10"/>
  <c r="G18" i="10"/>
  <c r="H18" i="10"/>
  <c r="L27" i="9"/>
  <c r="K27" i="9"/>
  <c r="J27" i="9"/>
  <c r="I27" i="9"/>
  <c r="H27" i="9"/>
  <c r="G27" i="9"/>
  <c r="F27" i="9"/>
  <c r="E27" i="9"/>
  <c r="D27" i="9"/>
  <c r="C27" i="9"/>
  <c r="S25" i="9"/>
  <c r="S27" i="9" s="1"/>
  <c r="R25" i="9"/>
  <c r="R27" i="9" s="1"/>
  <c r="Q25" i="9"/>
  <c r="Q27" i="9" s="1"/>
  <c r="L25" i="9"/>
  <c r="K25" i="9"/>
  <c r="J25" i="9"/>
  <c r="I25" i="9"/>
  <c r="H25" i="9"/>
  <c r="G25" i="9"/>
  <c r="F25" i="9"/>
  <c r="E25" i="9"/>
  <c r="D25" i="9"/>
  <c r="C25" i="9"/>
  <c r="S23" i="9"/>
  <c r="R23" i="9"/>
  <c r="Q23" i="9"/>
  <c r="P23" i="9"/>
  <c r="P25" i="9" s="1"/>
  <c r="P27" i="9" s="1"/>
  <c r="O23" i="9"/>
  <c r="O25" i="9" s="1"/>
  <c r="O27" i="9" s="1"/>
  <c r="N23" i="9"/>
  <c r="N25" i="9" s="1"/>
  <c r="N27" i="9" s="1"/>
  <c r="M23" i="9"/>
  <c r="M25" i="9" s="1"/>
  <c r="M27" i="9" s="1"/>
  <c r="L23" i="9"/>
  <c r="K23" i="9"/>
  <c r="J23" i="9"/>
  <c r="I23" i="9"/>
  <c r="H23" i="9"/>
  <c r="G23" i="9"/>
  <c r="F23" i="9"/>
  <c r="E23" i="9"/>
  <c r="D23" i="9"/>
  <c r="C23" i="9"/>
  <c r="S18" i="9"/>
  <c r="R18" i="9"/>
  <c r="Q18" i="9"/>
  <c r="P18" i="9"/>
  <c r="O18" i="9"/>
  <c r="N18" i="9"/>
  <c r="M18" i="9"/>
  <c r="L18" i="9"/>
  <c r="K18" i="9"/>
  <c r="J18" i="9"/>
  <c r="I18" i="9"/>
  <c r="H18" i="9"/>
  <c r="G18" i="9"/>
  <c r="F18" i="9"/>
  <c r="E18" i="9"/>
  <c r="D18" i="9"/>
  <c r="C18" i="9"/>
  <c r="C28" i="7"/>
  <c r="N30" i="7"/>
  <c r="J30" i="7"/>
  <c r="H30" i="7"/>
  <c r="F30" i="7"/>
  <c r="E30" i="7"/>
  <c r="D30" i="7"/>
  <c r="C30" i="7"/>
  <c r="S28" i="7"/>
  <c r="S30" i="7" s="1"/>
  <c r="R28" i="7"/>
  <c r="R30" i="7" s="1"/>
  <c r="Q28" i="7"/>
  <c r="Q30" i="7" s="1"/>
  <c r="P28" i="7"/>
  <c r="P30" i="7" s="1"/>
  <c r="O28" i="7"/>
  <c r="O30" i="7" s="1"/>
  <c r="N28" i="7"/>
  <c r="M28" i="7"/>
  <c r="M30" i="7" s="1"/>
  <c r="L28" i="7"/>
  <c r="L30" i="7" s="1"/>
  <c r="K28" i="7"/>
  <c r="K30" i="7" s="1"/>
  <c r="J28" i="7"/>
  <c r="I28" i="7"/>
  <c r="I30" i="7" s="1"/>
  <c r="H28" i="7"/>
  <c r="G28" i="7"/>
  <c r="G30" i="7" s="1"/>
  <c r="F28" i="7"/>
  <c r="E28" i="7"/>
  <c r="D28" i="7"/>
  <c r="S21" i="7"/>
  <c r="R21" i="7"/>
  <c r="Q21" i="7"/>
  <c r="P21" i="7"/>
  <c r="O21" i="7"/>
  <c r="N21" i="7"/>
  <c r="M21" i="7"/>
  <c r="L21" i="7"/>
  <c r="K21" i="7"/>
  <c r="J21" i="7"/>
  <c r="I21" i="7"/>
  <c r="H21" i="7"/>
  <c r="G21" i="7"/>
  <c r="F21" i="7"/>
  <c r="E21" i="7"/>
  <c r="D21" i="7"/>
  <c r="C21" i="7"/>
  <c r="S30" i="6"/>
  <c r="R30" i="6"/>
  <c r="Q30" i="6"/>
  <c r="P30" i="6"/>
  <c r="O30" i="6"/>
  <c r="N30" i="6"/>
  <c r="M30" i="6"/>
  <c r="L30" i="6"/>
  <c r="K30" i="6"/>
  <c r="J30" i="6"/>
  <c r="I30" i="6"/>
  <c r="H30" i="6"/>
  <c r="G30" i="6"/>
  <c r="F30" i="6"/>
  <c r="E30" i="6"/>
  <c r="D30" i="6"/>
  <c r="C30" i="6"/>
  <c r="S21" i="6"/>
  <c r="R21" i="6"/>
  <c r="Q21" i="6"/>
  <c r="P21" i="6"/>
  <c r="O21" i="6"/>
  <c r="N21" i="6"/>
  <c r="M21" i="6"/>
  <c r="L21" i="6"/>
  <c r="K21" i="6"/>
  <c r="J21" i="6"/>
  <c r="I21" i="6"/>
  <c r="H21" i="6"/>
  <c r="G21" i="6"/>
  <c r="F21" i="6"/>
  <c r="E21" i="6"/>
  <c r="D21" i="6"/>
  <c r="C21" i="6"/>
  <c r="S16" i="2"/>
  <c r="R16" i="2"/>
  <c r="Q16" i="2"/>
  <c r="P16" i="2"/>
  <c r="O16" i="2"/>
  <c r="N16" i="2"/>
  <c r="M16" i="2"/>
  <c r="L16" i="2"/>
  <c r="K16" i="2"/>
  <c r="J16" i="2"/>
  <c r="I16" i="2"/>
  <c r="H16" i="2"/>
  <c r="G16" i="2"/>
  <c r="F16" i="2"/>
  <c r="E16" i="2"/>
  <c r="D16" i="2"/>
</calcChain>
</file>

<file path=xl/sharedStrings.xml><?xml version="1.0" encoding="utf-8"?>
<sst xmlns="http://schemas.openxmlformats.org/spreadsheetml/2006/main" count="477" uniqueCount="191">
  <si>
    <t>Motorcycle</t>
  </si>
  <si>
    <t>Androscoggin</t>
  </si>
  <si>
    <t>Aroostook</t>
  </si>
  <si>
    <t>Cumberland</t>
  </si>
  <si>
    <t>Franklin</t>
  </si>
  <si>
    <t>Hancock</t>
  </si>
  <si>
    <t>Kennebec</t>
  </si>
  <si>
    <t>Knox</t>
  </si>
  <si>
    <t>Lincoln</t>
  </si>
  <si>
    <t>Oxford</t>
  </si>
  <si>
    <t>Penobscot</t>
  </si>
  <si>
    <t>Piscataquis</t>
  </si>
  <si>
    <t>Sagadahoc</t>
  </si>
  <si>
    <t>Somerset</t>
  </si>
  <si>
    <t>Waldo</t>
  </si>
  <si>
    <t>Washington</t>
  </si>
  <si>
    <t>York</t>
  </si>
  <si>
    <t>Passenger Car</t>
  </si>
  <si>
    <t>Passenger Truck</t>
  </si>
  <si>
    <t>Light Commercial Truck</t>
  </si>
  <si>
    <t>Intercity Bus</t>
  </si>
  <si>
    <t>Transit Bus</t>
  </si>
  <si>
    <t>School Bus</t>
  </si>
  <si>
    <t>Refuse Truck</t>
  </si>
  <si>
    <t>Single Unit Short-haul Truck</t>
  </si>
  <si>
    <t>Single Unit Long-haul Truck</t>
  </si>
  <si>
    <t>Motor Home</t>
  </si>
  <si>
    <t>Combination Short-haul Truck</t>
  </si>
  <si>
    <t>Combination Long-haul Truck</t>
  </si>
  <si>
    <t>Source: Maine Department of Environmental Protection, Bureau of Air Quality, Mobile</t>
  </si>
  <si>
    <t>Sources Section, FEB. 2, 2022. https://www.maine.gov/dep/air/mobile/vehicle-data.html</t>
  </si>
  <si>
    <t>Total Of  BMV_ID</t>
  </si>
  <si>
    <t>Source Type</t>
  </si>
  <si>
    <t>ID</t>
  </si>
  <si>
    <t>Name</t>
  </si>
  <si>
    <t>Total Of BMV_ID</t>
  </si>
  <si>
    <t xml:space="preserve">The registration Vehicle Identification Numbers (VIN) are sent off to the National Highway Traffic Safety Administration (NHTSA) for </t>
  </si>
  <si>
    <t xml:space="preserve">decoding to obtain manufacturing information to help determine how to classify it within our vehicle classification system.  It is also </t>
  </si>
  <si>
    <t xml:space="preserve">used to obtain more accurate information to determine the age of the fleets, fuel types, and electrification levels.  </t>
  </si>
  <si>
    <t xml:space="preserve">The National Emissions Inventory (NEI) system protocols are used to classify how vehicles are represented within these tables. </t>
  </si>
  <si>
    <t xml:space="preserve">The inventory is compiled by grouping vehicles based upon emissions profiles used by the Motor Vehicle Emission Simulator Model (MOVES).  </t>
  </si>
  <si>
    <t>The Environmental Protection Agency (EPA) MOVES model is a state-of-the-science emissions modeling system that estimates</t>
  </si>
  <si>
    <t xml:space="preserve"> emisssions for mobile sources at the national, county, and project level for criteria air pollutants, greenhouse gases, and air toxics. </t>
  </si>
  <si>
    <t xml:space="preserve">The model was developed for use by both the Environmental Protection Agency (EPA) and the Federal Highway Administrations (FHWA). </t>
  </si>
  <si>
    <t xml:space="preserve">Some agencies have more restrictions as to how they must classify vehicles, the following represents the most common approach...  </t>
  </si>
  <si>
    <t>MOVES Classification system</t>
  </si>
  <si>
    <t>FHWA Classification sytem</t>
  </si>
  <si>
    <t xml:space="preserve">
sourceTypeID</t>
  </si>
  <si>
    <t>sourceTypeName</t>
  </si>
  <si>
    <t>HPMSVtypeID</t>
  </si>
  <si>
    <t>HPMSVtypeName</t>
  </si>
  <si>
    <t>Motorcycles</t>
  </si>
  <si>
    <t>Light Duty Vehicles</t>
  </si>
  <si>
    <t>Other Buses</t>
  </si>
  <si>
    <t>Buses</t>
  </si>
  <si>
    <r>
      <t xml:space="preserve">&lt;---These are referred to as the </t>
    </r>
    <r>
      <rPr>
        <b/>
        <sz val="11"/>
        <color rgb="FFFF0000"/>
        <rFont val="Calibri"/>
        <family val="2"/>
        <scheme val="minor"/>
      </rPr>
      <t>bus classes</t>
    </r>
    <r>
      <rPr>
        <sz val="11"/>
        <color theme="1"/>
        <rFont val="Calibri"/>
        <family val="2"/>
        <scheme val="minor"/>
      </rPr>
      <t>.</t>
    </r>
  </si>
  <si>
    <t>Single Unit Trucks</t>
  </si>
  <si>
    <r>
      <t xml:space="preserve">&lt;---These are referred to as the </t>
    </r>
    <r>
      <rPr>
        <b/>
        <sz val="11"/>
        <color rgb="FFFF0000"/>
        <rFont val="Calibri"/>
        <family val="2"/>
        <scheme val="minor"/>
      </rPr>
      <t>medium-duty classes</t>
    </r>
    <r>
      <rPr>
        <sz val="11"/>
        <color theme="1"/>
        <rFont val="Calibri"/>
        <family val="2"/>
        <scheme val="minor"/>
      </rPr>
      <t>.</t>
    </r>
  </si>
  <si>
    <t>Combination Trucks</t>
  </si>
  <si>
    <r>
      <t xml:space="preserve">&lt;---These are referred to as the </t>
    </r>
    <r>
      <rPr>
        <b/>
        <sz val="11"/>
        <color rgb="FFFF0000"/>
        <rFont val="Calibri"/>
        <family val="2"/>
        <scheme val="minor"/>
      </rPr>
      <t>heavy-duty classes.</t>
    </r>
  </si>
  <si>
    <r>
      <t xml:space="preserve">MOTORCYCLES(11): </t>
    </r>
    <r>
      <rPr>
        <sz val="11"/>
        <color theme="1"/>
        <rFont val="Calibri"/>
        <family val="2"/>
        <scheme val="minor"/>
      </rPr>
      <t xml:space="preserve">Represent gasoline fueled motorized vehicles that typically have saddle seats and are steered by handlebars.  These include motorbikes, (2, 3, or multi wheeled) motorcycles, mopeds, minibikes, motor scooters, motor powered bikes, and mini cycles. </t>
    </r>
  </si>
  <si>
    <r>
      <t>PASSENGER CARS (21):</t>
    </r>
    <r>
      <rPr>
        <sz val="11"/>
        <color theme="1"/>
        <rFont val="Calibri"/>
        <family val="2"/>
        <scheme val="minor"/>
      </rPr>
      <t xml:space="preserve"> Represent sedans, compacts, convertibles, coupes, funeral coaches, hatchbacks, limousines, and station wagons (not considered multipurpose) type vehicles with 4 wheels manufactured primarily for the purposes of carrying passengers, designed to pull recreational or light trailers.  Generally categorized as light duty gas or diesel vehicles within the GVWR Class A-E (0-7,000lbs), however; all other fuel types, some with hybrid technology also exist in this category.</t>
    </r>
  </si>
  <si>
    <r>
      <t xml:space="preserve">OTHER/INTERCITY BUS(41) </t>
    </r>
    <r>
      <rPr>
        <sz val="11"/>
        <color theme="1"/>
        <rFont val="Calibri"/>
        <family val="2"/>
        <scheme val="minor"/>
      </rPr>
      <t xml:space="preserve">–Represent interstate motor carriers of passengers with average annual gross revenue of at least one million dollars or all other diesel bus types that cannot be classified as transit or school bus types.  Intercity buses typically cross state or international lines and are required to be registered in  the International Registration Plan (IRP).  Buses registered to businesses that offer transportation to more than a limited amount of persons, groups, or organizations that are not identified in the School or Transit databases are also placed in this category.  Categorized as privately registered buses not in the DOE or DOT bus inventories.  Generally, light heavy-duty, medium heavy-duty, or heavy heavy-duty weighing more than 8,500 lbs. More specifically these are GVWR Class 2b or above with two axles and six tires.  </t>
    </r>
  </si>
  <si>
    <t xml:space="preserve">NOTE: Each vehicle class is classified based upon emissions profiles that are determined based upon body class, weight profiles, and usage. </t>
  </si>
  <si>
    <r>
      <t>SCHOOL BUS (43)</t>
    </r>
    <r>
      <rPr>
        <sz val="11"/>
        <color theme="1"/>
        <rFont val="Calibri"/>
        <family val="2"/>
        <scheme val="minor"/>
      </rPr>
      <t xml:space="preserve"> – Represent public or privately-owned vehicles designed to carry more than 10 passengers used primarily to transport K-12 students between home and school.  School buses are typically registered with municipal plates (exempt from paying registration fees); or registered with commercial plates (not exempt from paying commercial fees) if they are a contractor providing transportation for students as noted by the Department of Education (DOE).  Generally, light heavy-duty, medium heavy-duty or heavy heavy-duty weighing more than 8,500 lbs. More specifically these are GVWR Class 2b or above with two axles and six tires.  </t>
    </r>
  </si>
  <si>
    <t xml:space="preserve">Regulatory Class Name </t>
  </si>
  <si>
    <t xml:space="preserve">Description </t>
  </si>
  <si>
    <t xml:space="preserve">MC </t>
  </si>
  <si>
    <t xml:space="preserve">LDV </t>
  </si>
  <si>
    <t>Light-Duty Vehicles Class A-E (0- 7,000 lbs.)</t>
  </si>
  <si>
    <t xml:space="preserve">LDT </t>
  </si>
  <si>
    <t>Light-Duty Trucks Class 2a (6,001 lbs. – 8,500 lbs.)</t>
  </si>
  <si>
    <t xml:space="preserve">LHD&lt;=10k </t>
  </si>
  <si>
    <t xml:space="preserve">LHD&lt;=14k </t>
  </si>
  <si>
    <t xml:space="preserve">Class 2b Trucks with 2 Axles and at least 6 Tires or </t>
  </si>
  <si>
    <t xml:space="preserve">Class 3 Trucks (10,000 lbs. &lt; GVWR &lt;= 14,000 lbs.) </t>
  </si>
  <si>
    <t xml:space="preserve">LHD45 </t>
  </si>
  <si>
    <t xml:space="preserve">Class 4 and 5 Trucks (14,000 lbs. &lt; GVWR &lt;= 19,500 lbs.) </t>
  </si>
  <si>
    <t xml:space="preserve">MHD </t>
  </si>
  <si>
    <t xml:space="preserve">Class 6 and 7 Trucks (19,500 lbs. &lt; GVWR &lt; =33,000 lbs.) </t>
  </si>
  <si>
    <t xml:space="preserve">HHD </t>
  </si>
  <si>
    <t xml:space="preserve">Class 8a and 8b Trucks (GVWR &gt; 33,000 lbs.) </t>
  </si>
  <si>
    <t>HPMS Class</t>
  </si>
  <si>
    <t>MOVES Class</t>
  </si>
  <si>
    <t>31,32</t>
  </si>
  <si>
    <t>51,52,53,54</t>
  </si>
  <si>
    <t>61,62</t>
  </si>
  <si>
    <t>*50</t>
  </si>
  <si>
    <t>*60</t>
  </si>
  <si>
    <t>SOURCE TYPE</t>
  </si>
  <si>
    <t>NAME</t>
  </si>
  <si>
    <t xml:space="preserve">Totals </t>
  </si>
  <si>
    <t>ANDROSCOGGIN</t>
  </si>
  <si>
    <t>AROOSTOOK</t>
  </si>
  <si>
    <t>CUMBERLAND</t>
  </si>
  <si>
    <t>FRANKLIN</t>
  </si>
  <si>
    <t>HANCOCK</t>
  </si>
  <si>
    <t>KENNEBEC</t>
  </si>
  <si>
    <t>KNOX</t>
  </si>
  <si>
    <t>LINCOLN</t>
  </si>
  <si>
    <t>OXFORD</t>
  </si>
  <si>
    <t>PENOBSCOT</t>
  </si>
  <si>
    <t>PISCATAQUIS</t>
  </si>
  <si>
    <t>SAGADAHOC</t>
  </si>
  <si>
    <t>SOMERSET</t>
  </si>
  <si>
    <t>WALDO</t>
  </si>
  <si>
    <t>WASHINGTON</t>
  </si>
  <si>
    <t>YORK</t>
  </si>
  <si>
    <t>Unassigned</t>
  </si>
  <si>
    <t>Motor Cycle</t>
  </si>
  <si>
    <t>Single Unit Short Haul Truck</t>
  </si>
  <si>
    <t>Single Unit Long Haul Truck</t>
  </si>
  <si>
    <t>Combination Short Haul Truck</t>
  </si>
  <si>
    <t>Combination Long Haul Truck</t>
  </si>
  <si>
    <t>Antiques</t>
  </si>
  <si>
    <t>Trailer</t>
  </si>
  <si>
    <t>Low speed vehicles</t>
  </si>
  <si>
    <t>Non-road</t>
  </si>
  <si>
    <t>2021 RAW DATA TOTALS</t>
  </si>
  <si>
    <t>Sources Section, May 9, 2023. https://www.maine.gov/dep/air/mobile/vehicle-data.html</t>
  </si>
  <si>
    <t>2020 NEI RESULTS</t>
  </si>
  <si>
    <t>DIFFERENCE</t>
  </si>
  <si>
    <t>% CHANGE</t>
  </si>
  <si>
    <t>2021
Raw Data</t>
  </si>
  <si>
    <t>2022 RAW DATA TOTALS</t>
  </si>
  <si>
    <t>2022
Raw Data</t>
  </si>
  <si>
    <t xml:space="preserve">These worksheets are password protected to protect the data from getting lost or changed by mistake.  If you need to use it in another </t>
  </si>
  <si>
    <t xml:space="preserve">fashion simply copy the contents of each worksheet into a blank worksheet.  This will allow you to use the data as you wish. </t>
  </si>
  <si>
    <r>
      <rPr>
        <b/>
        <sz val="12"/>
        <color rgb="FFFF0000"/>
        <rFont val="Calibri"/>
        <family val="2"/>
        <scheme val="minor"/>
      </rPr>
      <t>NOTE:</t>
    </r>
    <r>
      <rPr>
        <b/>
        <sz val="11"/>
        <color rgb="FFFF0000"/>
        <rFont val="Calibri"/>
        <family val="2"/>
        <scheme val="minor"/>
      </rPr>
      <t xml:space="preserve"> These inventories are released from our National Emissions Inventories where the protocols for collecting the records are</t>
    </r>
  </si>
  <si>
    <t>based upon the July 1st, YYYY Bureau of Motor Vehicle registration snapshot. All records residing in the database downloaded</t>
  </si>
  <si>
    <t>on July 1st of every year contains all vehicles registered through June 30th of each year. This represents the most comprehensive</t>
  </si>
  <si>
    <t xml:space="preserve">every 3 years; however, we make the raw data available for all years in between from 2020 onwards. </t>
  </si>
  <si>
    <t>count for vehicle inventories that are used for the annual vehicle population counts.  A comprehensive review is conducted</t>
  </si>
  <si>
    <t>Totals</t>
  </si>
  <si>
    <t>0</t>
  </si>
  <si>
    <t>88</t>
  </si>
  <si>
    <t>11</t>
  </si>
  <si>
    <t>21</t>
  </si>
  <si>
    <t>31</t>
  </si>
  <si>
    <t>32</t>
  </si>
  <si>
    <t>41</t>
  </si>
  <si>
    <t>42</t>
  </si>
  <si>
    <t>43</t>
  </si>
  <si>
    <t>52</t>
  </si>
  <si>
    <t>53</t>
  </si>
  <si>
    <t>54</t>
  </si>
  <si>
    <t>61</t>
  </si>
  <si>
    <t>62</t>
  </si>
  <si>
    <t>Version 1 Totals</t>
  </si>
  <si>
    <t>Sources Section, June 2, 2024. https://www.maine.gov/dep/air/mobile/vehicle-data.html</t>
  </si>
  <si>
    <t>2023 Version 1 Totals</t>
  </si>
  <si>
    <t>2020 VPOP Final</t>
  </si>
  <si>
    <t>Difference</t>
  </si>
  <si>
    <t>*% CHANGE</t>
  </si>
  <si>
    <t xml:space="preserve">*THESE ARE EMISSIONS INVENTORY YEARS WHERE WE COMPILE A COMPLETE REVIEW OF THE BMV REGISTRATIONS. 2020 WAS THE LAST FULL REVIEW YEAR. THIS IS THE COMPARISON FOR EACH OF THESE INVENTORY YEARS. </t>
  </si>
  <si>
    <t>We don't review or edit the raw data years so the counts are not final and often higher until the records are reviewed to remove trailers or non-road type vehicles.</t>
  </si>
  <si>
    <t>-</t>
  </si>
  <si>
    <t>Raw Data</t>
  </si>
  <si>
    <t>Final Data</t>
  </si>
  <si>
    <t>Sources Section, February 12, 2024. https://www.maine.gov/dep/air/mobile/vehicle-data.html</t>
  </si>
  <si>
    <t>Total</t>
  </si>
  <si>
    <t>Sources Section, Feb. 10, 2024. https://www.maine.gov/dep/air/mobile/vehicle-data.html</t>
  </si>
  <si>
    <t>2023 Final Totals</t>
  </si>
  <si>
    <t>02/11/2024 Compiled by Maine Department of Environmental Protection</t>
  </si>
  <si>
    <t xml:space="preserve">using the Vehicle Information Database warehoused on the Department's Oracle server. </t>
  </si>
  <si>
    <t>The auto filter sorting feature allows you to select information as it pertains to any of the field types represented in each table.</t>
  </si>
  <si>
    <t xml:space="preserve">To make it easier to search the results compiled within the dataset we are supplying a table to sort by Town or County. </t>
  </si>
  <si>
    <r>
      <t>This file represents the</t>
    </r>
    <r>
      <rPr>
        <b/>
        <i/>
        <u/>
        <sz val="11"/>
        <color theme="1"/>
        <rFont val="Calibri"/>
        <family val="2"/>
        <scheme val="minor"/>
      </rPr>
      <t xml:space="preserve"> </t>
    </r>
    <r>
      <rPr>
        <b/>
        <i/>
        <u/>
        <sz val="11"/>
        <color rgb="FFFF0000"/>
        <rFont val="Calibri"/>
        <family val="2"/>
        <scheme val="minor"/>
      </rPr>
      <t>2023 FINAL version</t>
    </r>
    <r>
      <rPr>
        <b/>
        <i/>
        <u/>
        <sz val="11"/>
        <color theme="1"/>
        <rFont val="Calibri"/>
        <family val="2"/>
        <scheme val="minor"/>
      </rPr>
      <t xml:space="preserve"> data</t>
    </r>
    <r>
      <rPr>
        <i/>
        <u/>
        <sz val="11"/>
        <color theme="1"/>
        <rFont val="Calibri"/>
        <family val="2"/>
        <scheme val="minor"/>
      </rPr>
      <t xml:space="preserve"> for the vehicle population inventory for Maine as derived from the Bureau of Motor Vehicle </t>
    </r>
  </si>
  <si>
    <t>registration records. The raw data has an accuracy rating above 95%. Counts are adjusted when the automated records are reviewed</t>
  </si>
  <si>
    <t>for our tri-annual emissions inventories.</t>
  </si>
  <si>
    <t>The electrification technology counts are contained in the Electric Vehicle Data tables also included on this webpage.</t>
  </si>
  <si>
    <r>
      <t>&lt;---These are referred to as the</t>
    </r>
    <r>
      <rPr>
        <b/>
        <sz val="11"/>
        <color rgb="FFFF0000"/>
        <rFont val="Calibri"/>
        <family val="2"/>
        <scheme val="minor"/>
      </rPr>
      <t xml:space="preserve"> light-duty classes</t>
    </r>
    <r>
      <rPr>
        <sz val="11"/>
        <color theme="1"/>
        <rFont val="Calibri"/>
        <family val="2"/>
        <scheme val="minor"/>
      </rPr>
      <t>.
Some inventories include motorcycles, others
have a separate class for motorcycles.</t>
    </r>
  </si>
  <si>
    <r>
      <t>LIGHT-DUTY TRUCKS HPMS CLASS 30’s:</t>
    </r>
    <r>
      <rPr>
        <sz val="11"/>
        <color theme="1"/>
        <rFont val="Calibri"/>
        <family val="2"/>
        <scheme val="minor"/>
      </rPr>
      <t xml:space="preserve"> Represent pick-up trucks, sport utility, vans, and motorhome type vehicles with 4 wheels manufactured to carry passengers or perform commercial service, designed to pull trailers. These are vehicles built to haul up to ¾ tons, and contain the smallest rated engine for its class.  Generally categorized as light-duty, light light-duty, heavy light-duty, or light heavy-duty trucks weighing less than 10,000 lbs. More specifically these are generally gas or diesel fueled GVWR Class 1, 2a, and 2b trucks with two axles and four tires, however; all other fuel types, some with hybrid technology also exist in this category.</t>
    </r>
    <r>
      <rPr>
        <b/>
        <sz val="11"/>
        <color rgb="FF000000"/>
        <rFont val="Calibri"/>
        <family val="2"/>
      </rPr>
      <t xml:space="preserve"> </t>
    </r>
    <r>
      <rPr>
        <b/>
        <sz val="11"/>
        <color rgb="FFFF0000"/>
        <rFont val="Calibri"/>
        <family val="2"/>
      </rPr>
      <t>The 2023 classification system moved all GVWR Class 2b two axle, six tire trucks back into this category.</t>
    </r>
  </si>
  <si>
    <r>
      <t>TRANSIT BUS (42)</t>
    </r>
    <r>
      <rPr>
        <sz val="11"/>
        <color theme="1"/>
        <rFont val="Calibri"/>
        <family val="2"/>
        <scheme val="minor"/>
      </rPr>
      <t xml:space="preserve"> – Represent buses owned by public or private organizations for the primary purpose of transporting passengers on fixed routes and schedules typically in urban areas.  Transit buses are typically registered with municipal plates (exempt from paying registration fees); or registered with bus or commercial plates (not exempt from paying commercial fees) if they are a contractor providing transit services as noted by the Department of Transportation (DOT).  Generally, light heavy-duty, medium heavy-duty or heavy heavy-duty weighing more than 14,000 lbs. More specifically these are GVWR Class 4 or above.  </t>
    </r>
    <r>
      <rPr>
        <b/>
        <sz val="11"/>
        <color rgb="FFFF0000"/>
        <rFont val="Calibri"/>
        <family val="2"/>
      </rPr>
      <t>Due to the amounts of transit routes established in rural counties, we expanded this class to include the transit providers using GVWR Class 3 buses.</t>
    </r>
  </si>
  <si>
    <r>
      <t>HEAVY-DUTY SINGLE UNIT TRUCK HPMS CLASS 50’s:</t>
    </r>
    <r>
      <rPr>
        <sz val="11"/>
        <color theme="1"/>
        <rFont val="Calibri"/>
        <family val="2"/>
        <scheme val="minor"/>
      </rPr>
      <t xml:space="preserve">  Heavy-duty single-unit trucks are represented by the HPMS Class (50). These trucks generally contain (½ or ¾ tons heavy truck classes with dual rear wheels and anything &gt; 1 ton).   It represents all single-unit heavy trucks that are Class 3 to Class 8 depending upon the engine size and how it is classified by EPA.  Much of these vehicles are known to be identified as 350’s or 3500 and above.  Some of them can be Class 2 (250’s or 2500) if they contain dual wheels on the rear axle.  MOVES breaks this class down into subgroups based upon usage type (Refuse, Single-Unit Short-haul, Single-Unit Long-Haul, and Motorhomes).</t>
    </r>
    <r>
      <rPr>
        <sz val="11"/>
        <color rgb="FFFF0000"/>
        <rFont val="Calibri"/>
        <family val="2"/>
        <scheme val="minor"/>
      </rPr>
      <t xml:space="preserve"> </t>
    </r>
    <r>
      <rPr>
        <b/>
        <sz val="11"/>
        <color rgb="FFFF0000"/>
        <rFont val="Calibri"/>
        <family val="2"/>
        <scheme val="minor"/>
      </rPr>
      <t>For 2023, we made an adjustment to remove the GVWR Class 2 dual rear wheels trucks from this category.  This change was made to account for significant shifts in vehicle counts caused by reverting back to the methodology that maps vehicles based on body class and expanding this GVWR class to include Class 8 single-unit trucks.</t>
    </r>
    <r>
      <rPr>
        <sz val="11"/>
        <color rgb="FFFF0000"/>
        <rFont val="Calibri"/>
        <family val="2"/>
        <scheme val="minor"/>
      </rPr>
      <t xml:space="preserve">  </t>
    </r>
  </si>
  <si>
    <r>
      <t xml:space="preserve">REFUSE TRUCKS (51) and SINGLE-UNIT SHORT-HAUL (52)- </t>
    </r>
    <r>
      <rPr>
        <sz val="11"/>
        <color theme="1"/>
        <rFont val="Calibri"/>
        <family val="2"/>
        <scheme val="minor"/>
      </rPr>
      <t>A national fraction was applied to our record set to allocate a portion of record counts to the refuse and single-unit short-haul truck categories.</t>
    </r>
    <r>
      <rPr>
        <b/>
        <sz val="11"/>
        <color rgb="FF000000"/>
        <rFont val="Calibri"/>
        <family val="2"/>
      </rPr>
      <t xml:space="preserve"> All of these vehicle types contain private, state, municipal or commercial plates.</t>
    </r>
  </si>
  <si>
    <r>
      <t>SINGLE-UNIT LONG-HAUL (53)-</t>
    </r>
    <r>
      <rPr>
        <sz val="11"/>
        <color rgb="FF000000"/>
        <rFont val="Calibri"/>
        <family val="2"/>
      </rPr>
      <t xml:space="preserve">All Class 3 – Class 8 single-unit heavy trucks in this category containing REG_CLASS_CODE (AP) were mapped to this category.  </t>
    </r>
  </si>
  <si>
    <r>
      <t>MOTORHOMES (54)-</t>
    </r>
    <r>
      <rPr>
        <sz val="11"/>
        <color rgb="FF000000"/>
        <rFont val="Calibri"/>
        <family val="2"/>
      </rPr>
      <t xml:space="preserve"> All trucks in this category containing REG_CLASS_CODE (MH, RV, WX) were mapped to this category. </t>
    </r>
  </si>
  <si>
    <r>
      <t>HEAVY-DUTY COMBINATION UNIT TRUCK HPMS CLASS 60’s:</t>
    </r>
    <r>
      <rPr>
        <sz val="11"/>
        <color theme="1"/>
        <rFont val="Calibri"/>
        <family val="2"/>
        <scheme val="minor"/>
      </rPr>
      <t xml:space="preserve">  Represents all vehicles identified within the VIN decoding as tractor trucks and gliders Class 6 or above.  Heavy-duty combination-unit trucks are represented by the HPMS Class (60), however; MOVES breaks this class down into subgroups based upon usage type (Combination-Unit Short-haul, Combination-Unit Long-Haul).  Combination trucks mapped entirely from the motor vehicle registration based upon body type, weight, and plate class.  </t>
    </r>
    <r>
      <rPr>
        <b/>
        <sz val="11"/>
        <color rgb="FFFF0000"/>
        <rFont val="Calibri"/>
        <family val="2"/>
      </rPr>
      <t xml:space="preserve">For 2023, we reverted back to the methodology that maps vehicles based on body class and expanding this GVWR class to include Class 6-8 tractor trucks.  </t>
    </r>
  </si>
  <si>
    <r>
      <t>COMBINATION-UNIT SHORT-HAUL (61)-</t>
    </r>
    <r>
      <rPr>
        <sz val="11"/>
        <color rgb="FF000000"/>
        <rFont val="Calibri"/>
        <family val="2"/>
      </rPr>
      <t xml:space="preserve"> All Class 6-8 or above tractor trucks and gliders in this category that are </t>
    </r>
    <r>
      <rPr>
        <i/>
        <u/>
        <sz val="11"/>
        <color rgb="FF000000"/>
        <rFont val="Calibri"/>
        <family val="2"/>
      </rPr>
      <t>not</t>
    </r>
    <r>
      <rPr>
        <sz val="11"/>
        <color rgb="FF000000"/>
        <rFont val="Calibri"/>
        <family val="2"/>
      </rPr>
      <t xml:space="preserve"> REG_CLASS_CODE (AP).</t>
    </r>
  </si>
  <si>
    <r>
      <t>COMBINATIONS-UNIT LONG-HAUL (62)-</t>
    </r>
    <r>
      <rPr>
        <sz val="11"/>
        <color rgb="FF000000"/>
        <rFont val="Calibri"/>
        <family val="2"/>
      </rPr>
      <t>All Class 6- 8 or above tractor trucks and gliders in this category containing REG_CLASS_CODE (AP).</t>
    </r>
  </si>
  <si>
    <t>Motorcycles excludes low speed categories (moped, scooters, minipowered bikes)</t>
  </si>
  <si>
    <r>
      <t xml:space="preserve">Class 2b Trucks with 4 </t>
    </r>
    <r>
      <rPr>
        <b/>
        <sz val="10"/>
        <color rgb="FFFF0000"/>
        <rFont val="Times New Roman"/>
        <family val="1"/>
      </rPr>
      <t>or 6 Tires</t>
    </r>
    <r>
      <rPr>
        <b/>
        <sz val="10"/>
        <color rgb="FF000000"/>
        <rFont val="Times New Roman"/>
        <family val="1"/>
      </rPr>
      <t xml:space="preserve"> (8,500 lbs. &lt; GVWR &lt;= 10,000 lbs.) </t>
    </r>
  </si>
  <si>
    <t>41,43</t>
  </si>
  <si>
    <t xml:space="preserve">Class 3 Trucks (8,500 lbs. &lt; GVWR &lt;= 14,000 lbs.) </t>
  </si>
  <si>
    <t xml:space="preserve">Urban Bus </t>
  </si>
  <si>
    <t xml:space="preserve">Urban Bus (see CFR Sec. 86.091_2) </t>
  </si>
  <si>
    <r>
      <t>Class 2b Trucks with 2 Axles, 6 Tires (</t>
    </r>
    <r>
      <rPr>
        <b/>
        <sz val="10"/>
        <color rgb="FFFF0000"/>
        <rFont val="Times New Roman"/>
        <family val="1"/>
      </rPr>
      <t>moved to Light-Duty Truck counts</t>
    </r>
    <r>
      <rPr>
        <b/>
        <sz val="10"/>
        <color rgb="FF000000"/>
        <rFont val="Times New Roman"/>
        <family val="1"/>
      </rPr>
      <t xml:space="preserve">) </t>
    </r>
  </si>
  <si>
    <r>
      <t xml:space="preserve">Class 8a and 8b Trucks (GVWR &gt; 33,000 lbs.) </t>
    </r>
    <r>
      <rPr>
        <b/>
        <sz val="10"/>
        <color rgb="FFFF0000"/>
        <rFont val="Times New Roman"/>
        <family val="1"/>
      </rPr>
      <t>Added back into counts in 2023</t>
    </r>
  </si>
  <si>
    <r>
      <rPr>
        <b/>
        <sz val="10"/>
        <color rgb="FF000000"/>
        <rFont val="Times New Roman"/>
        <family val="1"/>
      </rPr>
      <t xml:space="preserve">Class 6 and 7 Trucks (19,500 lbs. &lt; GVWR &lt; =33,000 lbs.) </t>
    </r>
    <r>
      <rPr>
        <b/>
        <sz val="10"/>
        <color rgb="FFFF0000"/>
        <rFont val="Times New Roman"/>
        <family val="1"/>
      </rPr>
      <t>Added back into counts in 2023</t>
    </r>
  </si>
  <si>
    <t xml:space="preserve">*Note : We reverted back to using body and weight classes for our mapping methods for medium-duty and heavy-duty truck classes.  All single-unit trucks Class 3-8 now reside in the HPMS 50 category, all tractor trucks and gliders Class 6-8 now reside in the HPMS 60 category. Generally, the Class 2b (2 axle, 6 tire) single-unit trucks are placed in the HPMS 50 category but the significant increases related to the changes we made for moving Class 8 single-unit trucks back into these counts created unrealistic mileages traveled estimates so we made a decision to move them into the light-duty truck class.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</si>
</sst>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5" x14ac:knownFonts="1">
    <font>
      <sz val="11"/>
      <color theme="1"/>
      <name val="Calibri"/>
      <family val="2"/>
      <scheme val="minor"/>
    </font>
    <font>
      <b/>
      <sz val="11"/>
      <color rgb="FF000000"/>
      <name val="Calibri"/>
      <family val="2"/>
    </font>
    <font>
      <sz val="11"/>
      <color rgb="FF000000"/>
      <name val="Calibri"/>
      <family val="2"/>
    </font>
    <font>
      <sz val="11"/>
      <color theme="1"/>
      <name val="Calibri"/>
      <family val="2"/>
      <scheme val="minor"/>
    </font>
    <font>
      <sz val="11"/>
      <color rgb="FF000000"/>
      <name val="Calibri"/>
      <family val="2"/>
    </font>
    <font>
      <b/>
      <sz val="11"/>
      <color theme="1"/>
      <name val="Calibri"/>
      <family val="2"/>
      <scheme val="minor"/>
    </font>
    <font>
      <sz val="10"/>
      <color theme="1"/>
      <name val="Calibri"/>
      <family val="2"/>
      <scheme val="minor"/>
    </font>
    <font>
      <b/>
      <sz val="11"/>
      <color rgb="FFFF0000"/>
      <name val="Calibri"/>
      <family val="2"/>
      <scheme val="minor"/>
    </font>
    <font>
      <b/>
      <sz val="12"/>
      <color rgb="FFFF0000"/>
      <name val="Calibri"/>
      <family val="2"/>
      <scheme val="minor"/>
    </font>
    <font>
      <sz val="11"/>
      <color indexed="8"/>
      <name val="Calibri"/>
      <family val="2"/>
      <scheme val="minor"/>
    </font>
    <font>
      <b/>
      <sz val="12"/>
      <color indexed="8"/>
      <name val="Calibri"/>
      <family val="2"/>
      <scheme val="minor"/>
    </font>
    <font>
      <b/>
      <sz val="11"/>
      <color indexed="8"/>
      <name val="Calibri"/>
      <family val="2"/>
      <scheme val="minor"/>
    </font>
    <font>
      <b/>
      <sz val="10"/>
      <color rgb="FF000000"/>
      <name val="Times New Roman"/>
      <family val="1"/>
    </font>
    <font>
      <sz val="10"/>
      <color rgb="FF000000"/>
      <name val="Times New Roman"/>
      <family val="1"/>
    </font>
    <font>
      <i/>
      <u/>
      <sz val="11"/>
      <color theme="1"/>
      <name val="Calibri"/>
      <family val="2"/>
      <scheme val="minor"/>
    </font>
    <font>
      <i/>
      <sz val="11"/>
      <color theme="1"/>
      <name val="Calibri"/>
      <family val="2"/>
      <scheme val="minor"/>
    </font>
    <font>
      <sz val="11"/>
      <color rgb="FFFF0000"/>
      <name val="Calibri"/>
      <family val="2"/>
      <scheme val="minor"/>
    </font>
    <font>
      <sz val="11"/>
      <color theme="1"/>
      <name val="Calibri"/>
      <family val="2"/>
    </font>
    <font>
      <b/>
      <i/>
      <u/>
      <sz val="11"/>
      <color theme="1"/>
      <name val="Calibri"/>
      <family val="2"/>
      <scheme val="minor"/>
    </font>
    <font>
      <b/>
      <i/>
      <u/>
      <sz val="11"/>
      <color rgb="FFFF0000"/>
      <name val="Calibri"/>
      <family val="2"/>
      <scheme val="minor"/>
    </font>
    <font>
      <b/>
      <sz val="12"/>
      <color rgb="FFFF0000"/>
      <name val="Calibri"/>
      <family val="2"/>
    </font>
    <font>
      <b/>
      <sz val="11"/>
      <color rgb="FFFF0000"/>
      <name val="Calibri"/>
      <family val="2"/>
    </font>
    <font>
      <i/>
      <u/>
      <sz val="11"/>
      <color rgb="FF000000"/>
      <name val="Calibri"/>
      <family val="2"/>
    </font>
    <font>
      <b/>
      <sz val="10"/>
      <color rgb="FFFF0000"/>
      <name val="Times New Roman"/>
      <family val="1"/>
    </font>
    <font>
      <b/>
      <i/>
      <sz val="11"/>
      <color rgb="FFFF0000"/>
      <name val="Calibri"/>
      <family val="2"/>
    </font>
  </fonts>
  <fills count="9">
    <fill>
      <patternFill patternType="none"/>
    </fill>
    <fill>
      <patternFill patternType="gray125"/>
    </fill>
    <fill>
      <patternFill patternType="solid">
        <fgColor rgb="FFC0C0C0"/>
        <bgColor rgb="FFC0C0C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s>
  <borders count="2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double">
        <color indexed="64"/>
      </bottom>
      <diagonal/>
    </border>
    <border>
      <left/>
      <right style="thin">
        <color rgb="FFD0D7E5"/>
      </right>
      <top/>
      <bottom style="double">
        <color indexed="64"/>
      </bottom>
      <diagonal/>
    </border>
    <border>
      <left style="thin">
        <color rgb="FFD0D7E5"/>
      </left>
      <right style="thin">
        <color rgb="FFD0D7E5"/>
      </right>
      <top style="thin">
        <color rgb="FFD0D7E5"/>
      </top>
      <bottom style="double">
        <color indexed="64"/>
      </bottom>
      <diagonal/>
    </border>
    <border>
      <left style="thin">
        <color rgb="FFD0D7E5"/>
      </left>
      <right/>
      <top/>
      <bottom style="double">
        <color indexed="64"/>
      </bottom>
      <diagonal/>
    </border>
    <border>
      <left style="thin">
        <color rgb="FFD0D7E5"/>
      </left>
      <right style="thin">
        <color rgb="FFD0D7E5"/>
      </right>
      <top/>
      <bottom style="thin">
        <color rgb="FFD0D7E5"/>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D0D7E5"/>
      </left>
      <right style="thin">
        <color rgb="FFD0D7E5"/>
      </right>
      <top/>
      <bottom style="thin">
        <color indexed="64"/>
      </bottom>
      <diagonal/>
    </border>
    <border>
      <left style="thin">
        <color rgb="FFD0D7E5"/>
      </left>
      <right/>
      <top style="thin">
        <color rgb="FFD0D7E5"/>
      </top>
      <bottom style="thin">
        <color rgb="FFD0D7E5"/>
      </bottom>
      <diagonal/>
    </border>
    <border>
      <left style="thin">
        <color rgb="FFD0D7E5"/>
      </left>
      <right style="thin">
        <color rgb="FFD0D7E5"/>
      </right>
      <top style="thin">
        <color rgb="FFD0D7E5"/>
      </top>
      <bottom/>
      <diagonal/>
    </border>
    <border>
      <left/>
      <right/>
      <top style="thin">
        <color auto="1"/>
      </top>
      <bottom style="thin">
        <color auto="1"/>
      </bottom>
      <diagonal/>
    </border>
  </borders>
  <cellStyleXfs count="6">
    <xf numFmtId="0" fontId="0"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9" fillId="0" borderId="0"/>
    <xf numFmtId="9" fontId="3" fillId="0" borderId="0" applyFont="0" applyFill="0" applyBorder="0" applyAlignment="0" applyProtection="0"/>
  </cellStyleXfs>
  <cellXfs count="150">
    <xf numFmtId="0" fontId="0" fillId="0" borderId="0" xfId="0"/>
    <xf numFmtId="0" fontId="1" fillId="2" borderId="1" xfId="1" applyFont="1" applyFill="1" applyBorder="1" applyAlignment="1">
      <alignment horizontal="left" vertical="center"/>
    </xf>
    <xf numFmtId="0" fontId="1" fillId="2" borderId="1" xfId="1" applyFont="1" applyFill="1" applyBorder="1" applyAlignment="1">
      <alignment horizontal="center" vertical="center"/>
    </xf>
    <xf numFmtId="0" fontId="3" fillId="0" borderId="0" xfId="1"/>
    <xf numFmtId="164" fontId="2" fillId="0" borderId="2" xfId="2" applyNumberFormat="1" applyFont="1" applyBorder="1" applyAlignment="1" applyProtection="1">
      <alignment horizontal="right" vertical="center"/>
    </xf>
    <xf numFmtId="164" fontId="3" fillId="0" borderId="0" xfId="1" applyNumberFormat="1"/>
    <xf numFmtId="0" fontId="3" fillId="0" borderId="3" xfId="1" applyBorder="1"/>
    <xf numFmtId="0" fontId="3" fillId="0" borderId="4" xfId="1" applyBorder="1"/>
    <xf numFmtId="164" fontId="2" fillId="0" borderId="5" xfId="2" applyNumberFormat="1" applyFont="1" applyBorder="1" applyAlignment="1" applyProtection="1">
      <alignment horizontal="right" vertical="center"/>
    </xf>
    <xf numFmtId="164" fontId="0" fillId="0" borderId="0" xfId="2" applyNumberFormat="1" applyFont="1" applyProtection="1"/>
    <xf numFmtId="0" fontId="4" fillId="0" borderId="2" xfId="0" applyFont="1" applyBorder="1" applyAlignment="1">
      <alignment horizontal="right" vertical="center" wrapText="1"/>
    </xf>
    <xf numFmtId="164" fontId="2" fillId="0" borderId="7" xfId="2" applyNumberFormat="1" applyFont="1" applyBorder="1" applyAlignment="1" applyProtection="1">
      <alignment horizontal="right" vertical="center"/>
    </xf>
    <xf numFmtId="164" fontId="0" fillId="0" borderId="0" xfId="3" applyNumberFormat="1" applyFont="1" applyProtection="1"/>
    <xf numFmtId="164" fontId="0" fillId="0" borderId="0" xfId="3" applyNumberFormat="1" applyFont="1" applyFill="1" applyProtection="1"/>
    <xf numFmtId="164" fontId="0" fillId="0" borderId="6" xfId="3" applyNumberFormat="1" applyFont="1" applyBorder="1" applyProtection="1"/>
    <xf numFmtId="164" fontId="0" fillId="0" borderId="3" xfId="3" applyNumberFormat="1" applyFont="1" applyBorder="1" applyProtection="1"/>
    <xf numFmtId="0" fontId="6" fillId="0" borderId="0" xfId="0" applyFont="1"/>
    <xf numFmtId="0" fontId="5" fillId="0" borderId="0" xfId="1" applyFont="1"/>
    <xf numFmtId="0" fontId="1" fillId="2" borderId="1" xfId="1" applyFont="1" applyFill="1" applyBorder="1" applyAlignment="1">
      <alignment horizontal="right" vertical="center"/>
    </xf>
    <xf numFmtId="0" fontId="5" fillId="0" borderId="0" xfId="0" applyFont="1"/>
    <xf numFmtId="0" fontId="7" fillId="0" borderId="0" xfId="0" applyFont="1"/>
    <xf numFmtId="0" fontId="8" fillId="0" borderId="0" xfId="0" applyFont="1"/>
    <xf numFmtId="0" fontId="11" fillId="0" borderId="0" xfId="4" applyFont="1" applyAlignment="1">
      <alignment wrapText="1"/>
    </xf>
    <xf numFmtId="0" fontId="11" fillId="0" borderId="0" xfId="4" applyFont="1"/>
    <xf numFmtId="0" fontId="5" fillId="0" borderId="8" xfId="0" applyFont="1" applyBorder="1"/>
    <xf numFmtId="0" fontId="9" fillId="3" borderId="10" xfId="4" applyFill="1" applyBorder="1"/>
    <xf numFmtId="0" fontId="0" fillId="3" borderId="10" xfId="0" applyFill="1" applyBorder="1"/>
    <xf numFmtId="0" fontId="0" fillId="3" borderId="11" xfId="0" applyFill="1" applyBorder="1"/>
    <xf numFmtId="0" fontId="9" fillId="3" borderId="0" xfId="4" applyFill="1"/>
    <xf numFmtId="0" fontId="0" fillId="3" borderId="0" xfId="0" applyFill="1"/>
    <xf numFmtId="0" fontId="0" fillId="3" borderId="8" xfId="0" applyFill="1" applyBorder="1"/>
    <xf numFmtId="0" fontId="9" fillId="3" borderId="12" xfId="4" applyFill="1" applyBorder="1"/>
    <xf numFmtId="0" fontId="0" fillId="3" borderId="12" xfId="0" applyFill="1" applyBorder="1"/>
    <xf numFmtId="0" fontId="0" fillId="3" borderId="13" xfId="0" applyFill="1" applyBorder="1"/>
    <xf numFmtId="0" fontId="9" fillId="4" borderId="0" xfId="4" applyFill="1"/>
    <xf numFmtId="0" fontId="0" fillId="4" borderId="0" xfId="0" applyFill="1"/>
    <xf numFmtId="0" fontId="0" fillId="4" borderId="8" xfId="0" applyFill="1" applyBorder="1"/>
    <xf numFmtId="0" fontId="0" fillId="4" borderId="11" xfId="0" applyFill="1" applyBorder="1"/>
    <xf numFmtId="0" fontId="0" fillId="4" borderId="13" xfId="0" applyFill="1" applyBorder="1"/>
    <xf numFmtId="0" fontId="9" fillId="5" borderId="10" xfId="4" applyFill="1" applyBorder="1"/>
    <xf numFmtId="0" fontId="0" fillId="5" borderId="10" xfId="0" applyFill="1" applyBorder="1"/>
    <xf numFmtId="0" fontId="0" fillId="5" borderId="11" xfId="0" applyFill="1" applyBorder="1"/>
    <xf numFmtId="0" fontId="9" fillId="5" borderId="0" xfId="4" applyFill="1"/>
    <xf numFmtId="0" fontId="0" fillId="5" borderId="0" xfId="0" applyFill="1"/>
    <xf numFmtId="0" fontId="0" fillId="5" borderId="8" xfId="0" applyFill="1" applyBorder="1"/>
    <xf numFmtId="0" fontId="9" fillId="5" borderId="12" xfId="4" applyFill="1" applyBorder="1"/>
    <xf numFmtId="0" fontId="0" fillId="5" borderId="12" xfId="0" applyFill="1" applyBorder="1"/>
    <xf numFmtId="0" fontId="0" fillId="5" borderId="13" xfId="0" applyFill="1" applyBorder="1"/>
    <xf numFmtId="0" fontId="9" fillId="6" borderId="10" xfId="4" applyFill="1" applyBorder="1"/>
    <xf numFmtId="0" fontId="0" fillId="6" borderId="10" xfId="0" applyFill="1" applyBorder="1"/>
    <xf numFmtId="0" fontId="0" fillId="6" borderId="11" xfId="0" applyFill="1" applyBorder="1"/>
    <xf numFmtId="0" fontId="9" fillId="6" borderId="12" xfId="4" applyFill="1" applyBorder="1"/>
    <xf numFmtId="0" fontId="0" fillId="6" borderId="12" xfId="0" applyFill="1" applyBorder="1"/>
    <xf numFmtId="0" fontId="0" fillId="6" borderId="13" xfId="0" applyFill="1" applyBorder="1"/>
    <xf numFmtId="164" fontId="15" fillId="0" borderId="0" xfId="3" applyNumberFormat="1" applyFont="1" applyProtection="1"/>
    <xf numFmtId="164" fontId="15" fillId="0" borderId="3" xfId="3" applyNumberFormat="1" applyFont="1" applyBorder="1" applyProtection="1"/>
    <xf numFmtId="164" fontId="2" fillId="0" borderId="21" xfId="2" applyNumberFormat="1" applyFont="1" applyBorder="1" applyAlignment="1" applyProtection="1">
      <alignment horizontal="right" vertical="center"/>
    </xf>
    <xf numFmtId="164" fontId="0" fillId="0" borderId="12" xfId="3" applyNumberFormat="1" applyFont="1" applyBorder="1" applyProtection="1"/>
    <xf numFmtId="2" fontId="0" fillId="0" borderId="0" xfId="5" applyNumberFormat="1" applyFont="1" applyProtection="1"/>
    <xf numFmtId="0" fontId="5" fillId="0" borderId="0" xfId="0" applyFont="1" applyAlignment="1">
      <alignment horizontal="left"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left"/>
    </xf>
    <xf numFmtId="0" fontId="5" fillId="0" borderId="0" xfId="0" applyFont="1" applyAlignment="1">
      <alignment horizontal="right"/>
    </xf>
    <xf numFmtId="0" fontId="0" fillId="0" borderId="0" xfId="0" applyAlignment="1">
      <alignment horizontal="left"/>
    </xf>
    <xf numFmtId="0" fontId="15" fillId="0" borderId="0" xfId="0" applyFont="1" applyAlignment="1">
      <alignment horizontal="left"/>
    </xf>
    <xf numFmtId="0" fontId="15" fillId="0" borderId="0" xfId="0" applyFont="1"/>
    <xf numFmtId="0" fontId="15" fillId="0" borderId="3" xfId="0" applyFont="1" applyBorder="1" applyAlignment="1">
      <alignment horizontal="left"/>
    </xf>
    <xf numFmtId="0" fontId="15" fillId="0" borderId="3" xfId="0" applyFont="1" applyBorder="1"/>
    <xf numFmtId="164" fontId="0" fillId="0" borderId="0" xfId="0" applyNumberFormat="1"/>
    <xf numFmtId="0" fontId="6" fillId="0" borderId="0" xfId="0" applyFont="1" applyAlignment="1">
      <alignment horizontal="left"/>
    </xf>
    <xf numFmtId="0" fontId="0" fillId="0" borderId="12" xfId="0" applyBorder="1"/>
    <xf numFmtId="0" fontId="5" fillId="0" borderId="0" xfId="3" applyNumberFormat="1" applyFont="1" applyAlignment="1" applyProtection="1">
      <alignment horizontal="right" wrapText="1"/>
    </xf>
    <xf numFmtId="164" fontId="5" fillId="0" borderId="0" xfId="3" applyNumberFormat="1" applyFont="1" applyAlignment="1" applyProtection="1">
      <alignment horizontal="right"/>
    </xf>
    <xf numFmtId="0" fontId="0" fillId="0" borderId="3" xfId="0" applyBorder="1" applyAlignment="1">
      <alignment horizontal="left"/>
    </xf>
    <xf numFmtId="0" fontId="0" fillId="0" borderId="3" xfId="0" applyBorder="1"/>
    <xf numFmtId="0" fontId="0" fillId="0" borderId="0" xfId="0" applyAlignment="1">
      <alignment horizontal="right"/>
    </xf>
    <xf numFmtId="0" fontId="7" fillId="7" borderId="0" xfId="0" applyFont="1" applyFill="1"/>
    <xf numFmtId="0" fontId="0" fillId="7" borderId="0" xfId="0" applyFill="1"/>
    <xf numFmtId="0" fontId="5" fillId="0" borderId="0" xfId="3" applyNumberFormat="1" applyFont="1"/>
    <xf numFmtId="164" fontId="5" fillId="0" borderId="0" xfId="3" applyNumberFormat="1" applyFont="1" applyAlignment="1">
      <alignment horizontal="right"/>
    </xf>
    <xf numFmtId="164" fontId="0" fillId="0" borderId="0" xfId="3" applyNumberFormat="1" applyFont="1"/>
    <xf numFmtId="164" fontId="0" fillId="0" borderId="3" xfId="3" applyNumberFormat="1" applyFont="1" applyBorder="1"/>
    <xf numFmtId="0" fontId="3" fillId="0" borderId="12" xfId="1" applyBorder="1"/>
    <xf numFmtId="0" fontId="3" fillId="0" borderId="0" xfId="1" applyAlignment="1">
      <alignment horizontal="left"/>
    </xf>
    <xf numFmtId="0" fontId="5" fillId="0" borderId="0" xfId="3" applyNumberFormat="1" applyFont="1" applyAlignment="1">
      <alignment horizontal="right"/>
    </xf>
    <xf numFmtId="164" fontId="2" fillId="0" borderId="22" xfId="2" applyNumberFormat="1" applyFont="1" applyBorder="1" applyAlignment="1" applyProtection="1">
      <alignment horizontal="right" vertical="center"/>
    </xf>
    <xf numFmtId="164" fontId="0" fillId="0" borderId="0" xfId="3" quotePrefix="1" applyNumberFormat="1" applyFont="1" applyAlignment="1" applyProtection="1">
      <alignment horizontal="right"/>
    </xf>
    <xf numFmtId="164" fontId="0" fillId="0" borderId="0" xfId="3" applyNumberFormat="1" applyFont="1" applyAlignment="1">
      <alignment horizontal="right"/>
    </xf>
    <xf numFmtId="164" fontId="0" fillId="0" borderId="3" xfId="3" applyNumberFormat="1" applyFont="1" applyBorder="1" applyAlignment="1">
      <alignment horizontal="right"/>
    </xf>
    <xf numFmtId="164" fontId="2" fillId="0" borderId="23" xfId="2" applyNumberFormat="1" applyFont="1" applyBorder="1" applyAlignment="1" applyProtection="1">
      <alignment horizontal="right" vertical="center"/>
    </xf>
    <xf numFmtId="164" fontId="0" fillId="0" borderId="0" xfId="3" applyNumberFormat="1" applyFont="1" applyBorder="1"/>
    <xf numFmtId="164" fontId="2" fillId="0" borderId="3" xfId="2" applyNumberFormat="1" applyFont="1" applyBorder="1" applyAlignment="1" applyProtection="1">
      <alignment horizontal="right" vertical="center"/>
    </xf>
    <xf numFmtId="164" fontId="0" fillId="0" borderId="0" xfId="0" applyNumberFormat="1" applyAlignment="1">
      <alignment horizontal="right"/>
    </xf>
    <xf numFmtId="0" fontId="14" fillId="0" borderId="0" xfId="0" applyFont="1"/>
    <xf numFmtId="0" fontId="16" fillId="0" borderId="0" xfId="0" applyFont="1"/>
    <xf numFmtId="0" fontId="20" fillId="0" borderId="0" xfId="0" applyFont="1"/>
    <xf numFmtId="0" fontId="17" fillId="0" borderId="0" xfId="0" applyFont="1"/>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Alignment="1">
      <alignment vertical="center"/>
    </xf>
    <xf numFmtId="0" fontId="1" fillId="0" borderId="1" xfId="0" applyFont="1" applyBorder="1" applyAlignment="1">
      <alignment wrapText="1"/>
    </xf>
    <xf numFmtId="0" fontId="1" fillId="0" borderId="1" xfId="0" applyFont="1" applyBorder="1" applyAlignment="1">
      <alignment horizontal="left" wrapText="1"/>
    </xf>
    <xf numFmtId="0" fontId="17" fillId="0" borderId="1" xfId="0" applyFont="1" applyBorder="1" applyAlignment="1">
      <alignment horizontal="left"/>
    </xf>
    <xf numFmtId="0" fontId="13" fillId="0" borderId="16" xfId="0" applyFont="1" applyBorder="1" applyAlignment="1">
      <alignment horizontal="left" wrapText="1"/>
    </xf>
    <xf numFmtId="0" fontId="13" fillId="0" borderId="11" xfId="0" applyFont="1" applyBorder="1" applyAlignment="1">
      <alignment horizontal="left" wrapText="1"/>
    </xf>
    <xf numFmtId="0" fontId="24" fillId="8" borderId="0" xfId="0" applyFont="1" applyFill="1" applyAlignment="1">
      <alignment horizontal="left" vertical="top" wrapText="1"/>
    </xf>
    <xf numFmtId="0" fontId="12" fillId="0" borderId="1" xfId="0" applyFont="1" applyBorder="1" applyAlignment="1">
      <alignment horizontal="left" wrapText="1"/>
    </xf>
    <xf numFmtId="0" fontId="17" fillId="0" borderId="18" xfId="0" applyFont="1" applyBorder="1" applyAlignment="1">
      <alignment horizontal="left" vertical="center"/>
    </xf>
    <xf numFmtId="0" fontId="17" fillId="0" borderId="20" xfId="0" applyFont="1" applyBorder="1" applyAlignment="1">
      <alignment horizontal="left" vertical="center"/>
    </xf>
    <xf numFmtId="0" fontId="13" fillId="0" borderId="14" xfId="0" applyFont="1" applyBorder="1" applyAlignment="1">
      <alignment horizontal="left" wrapText="1"/>
    </xf>
    <xf numFmtId="0" fontId="13" fillId="0" borderId="15" xfId="0" applyFont="1" applyBorder="1" applyAlignment="1">
      <alignment horizontal="left" wrapText="1"/>
    </xf>
    <xf numFmtId="0" fontId="12" fillId="0" borderId="1" xfId="0" applyFont="1" applyBorder="1" applyAlignment="1">
      <alignment wrapText="1"/>
    </xf>
    <xf numFmtId="0" fontId="13" fillId="0" borderId="1" xfId="0" applyFont="1" applyBorder="1" applyAlignment="1">
      <alignment wrapText="1"/>
    </xf>
    <xf numFmtId="0" fontId="13" fillId="0" borderId="1" xfId="0" applyFont="1" applyBorder="1" applyAlignment="1">
      <alignment horizontal="left" wrapText="1"/>
    </xf>
    <xf numFmtId="0" fontId="17" fillId="0" borderId="19" xfId="0" applyFont="1" applyBorder="1" applyAlignment="1">
      <alignment horizontal="lef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3" fillId="0" borderId="16" xfId="0" applyFont="1" applyBorder="1" applyAlignment="1">
      <alignment horizontal="left" vertical="center" wrapText="1"/>
    </xf>
    <xf numFmtId="0" fontId="13" fillId="0" borderId="11" xfId="0" applyFont="1" applyBorder="1" applyAlignment="1">
      <alignment horizontal="left" vertical="center" wrapText="1"/>
    </xf>
    <xf numFmtId="0" fontId="13" fillId="0" borderId="17"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top" wrapText="1"/>
    </xf>
    <xf numFmtId="0" fontId="13" fillId="0" borderId="2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1" xfId="0" applyFont="1" applyBorder="1" applyAlignment="1">
      <alignment horizontal="left" vertical="top" wrapText="1"/>
    </xf>
    <xf numFmtId="0" fontId="13" fillId="0" borderId="17" xfId="0" applyFont="1" applyBorder="1" applyAlignment="1">
      <alignment horizontal="left" vertical="top" wrapText="1"/>
    </xf>
    <xf numFmtId="0" fontId="13"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24" xfId="0" applyFont="1" applyBorder="1" applyAlignment="1">
      <alignment horizontal="left" vertical="top" wrapText="1"/>
    </xf>
    <xf numFmtId="0" fontId="12" fillId="0" borderId="15" xfId="0" applyFont="1" applyBorder="1" applyAlignment="1">
      <alignment horizontal="left" vertical="top" wrapText="1"/>
    </xf>
    <xf numFmtId="0" fontId="13" fillId="0" borderId="1" xfId="0" applyFont="1" applyBorder="1" applyAlignment="1">
      <alignment horizontal="left" vertical="center" wrapText="1"/>
    </xf>
    <xf numFmtId="0" fontId="17" fillId="0" borderId="1" xfId="0" applyFont="1" applyBorder="1" applyAlignment="1">
      <alignment horizontal="left" vertical="center"/>
    </xf>
    <xf numFmtId="0" fontId="12" fillId="0" borderId="1" xfId="0" applyFont="1" applyBorder="1" applyAlignment="1">
      <alignment horizontal="left" vertical="top" wrapText="1"/>
    </xf>
    <xf numFmtId="0" fontId="1" fillId="0" borderId="0" xfId="0" applyFont="1" applyAlignment="1">
      <alignment horizontal="left" vertical="top" wrapText="1"/>
    </xf>
    <xf numFmtId="0" fontId="12" fillId="0" borderId="14" xfId="0" applyFont="1" applyBorder="1" applyAlignment="1">
      <alignment horizontal="left" wrapText="1"/>
    </xf>
    <xf numFmtId="0" fontId="12" fillId="0" borderId="15" xfId="0" applyFont="1" applyBorder="1" applyAlignment="1">
      <alignment horizontal="left" wrapText="1"/>
    </xf>
    <xf numFmtId="0" fontId="10" fillId="0" borderId="0" xfId="4" applyFont="1" applyAlignment="1">
      <alignment horizontal="left"/>
    </xf>
    <xf numFmtId="0" fontId="10" fillId="0" borderId="8" xfId="4" applyFont="1" applyBorder="1" applyAlignment="1">
      <alignment horizontal="left"/>
    </xf>
    <xf numFmtId="0" fontId="10" fillId="0" borderId="9" xfId="4" applyFont="1" applyBorder="1" applyAlignment="1">
      <alignment horizontal="left"/>
    </xf>
    <xf numFmtId="0" fontId="0" fillId="3" borderId="9" xfId="0" applyFill="1" applyBorder="1" applyAlignment="1">
      <alignment horizontal="left" vertical="center" wrapText="1"/>
    </xf>
    <xf numFmtId="0" fontId="0" fillId="3" borderId="0" xfId="0" applyFill="1" applyAlignment="1">
      <alignment horizontal="left" vertical="center"/>
    </xf>
    <xf numFmtId="0" fontId="0" fillId="3" borderId="9" xfId="0" applyFill="1" applyBorder="1" applyAlignment="1">
      <alignment horizontal="left" vertical="center"/>
    </xf>
    <xf numFmtId="0" fontId="0" fillId="4" borderId="0" xfId="0" applyFill="1" applyAlignment="1">
      <alignment horizontal="left" vertical="center"/>
    </xf>
    <xf numFmtId="0" fontId="0" fillId="5" borderId="9" xfId="0" applyFill="1" applyBorder="1" applyAlignment="1">
      <alignment horizontal="center" vertical="center"/>
    </xf>
    <xf numFmtId="0" fontId="0" fillId="5" borderId="0" xfId="0" applyFill="1" applyAlignment="1">
      <alignment horizontal="center" vertical="center"/>
    </xf>
    <xf numFmtId="0" fontId="0" fillId="6" borderId="9" xfId="0" applyFill="1" applyBorder="1" applyAlignment="1">
      <alignment horizontal="center" vertical="center"/>
    </xf>
    <xf numFmtId="0" fontId="0" fillId="6" borderId="0" xfId="0" applyFill="1" applyAlignment="1">
      <alignment horizontal="center" vertical="center"/>
    </xf>
  </cellXfs>
  <cellStyles count="6">
    <cellStyle name="Comma" xfId="3" builtinId="3"/>
    <cellStyle name="Comma 2" xfId="2" xr:uid="{9D01DDDF-4853-4B87-BB75-14200D6A6D83}"/>
    <cellStyle name="Normal" xfId="0" builtinId="0"/>
    <cellStyle name="Normal 2" xfId="1" xr:uid="{69257BE0-D660-48D3-A5D4-23701C70C3A5}"/>
    <cellStyle name="Normal 2 2" xfId="4" xr:uid="{02D1AE50-F3DE-48C7-AFA7-F6F25926951D}"/>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F5F6-7535-4575-B138-E1C2E0B5343C}">
  <dimension ref="A1:N144"/>
  <sheetViews>
    <sheetView workbookViewId="0">
      <selection activeCell="E22" sqref="E22"/>
    </sheetView>
  </sheetViews>
  <sheetFormatPr defaultRowHeight="15" x14ac:dyDescent="0.25"/>
  <cols>
    <col min="1" max="1" width="6.85546875" customWidth="1"/>
    <col min="2" max="2" width="14.85546875" customWidth="1"/>
    <col min="3" max="3" width="11" customWidth="1"/>
    <col min="6" max="6" width="14" customWidth="1"/>
    <col min="7" max="7" width="11.28515625" customWidth="1"/>
    <col min="9" max="9" width="11.7109375" customWidth="1"/>
    <col min="11" max="11" width="19" customWidth="1"/>
  </cols>
  <sheetData>
    <row r="1" spans="1:12" x14ac:dyDescent="0.25">
      <c r="A1" s="19" t="s">
        <v>163</v>
      </c>
    </row>
    <row r="2" spans="1:12" x14ac:dyDescent="0.25">
      <c r="A2" s="19" t="s">
        <v>164</v>
      </c>
    </row>
    <row r="4" spans="1:12" x14ac:dyDescent="0.25">
      <c r="A4" s="20" t="s">
        <v>126</v>
      </c>
    </row>
    <row r="5" spans="1:12" x14ac:dyDescent="0.25">
      <c r="A5" s="20" t="s">
        <v>127</v>
      </c>
    </row>
    <row r="6" spans="1:12" x14ac:dyDescent="0.25">
      <c r="A6" s="20"/>
    </row>
    <row r="7" spans="1:12" ht="24" customHeight="1" x14ac:dyDescent="0.25">
      <c r="A7" s="77" t="s">
        <v>128</v>
      </c>
      <c r="B7" s="78"/>
      <c r="C7" s="78"/>
      <c r="D7" s="78"/>
      <c r="E7" s="78"/>
      <c r="F7" s="78"/>
      <c r="G7" s="78"/>
      <c r="H7" s="78"/>
      <c r="I7" s="78"/>
      <c r="J7" s="78"/>
      <c r="K7" s="78"/>
      <c r="L7" s="78"/>
    </row>
    <row r="8" spans="1:12" x14ac:dyDescent="0.25">
      <c r="A8" s="77" t="s">
        <v>129</v>
      </c>
      <c r="B8" s="78"/>
      <c r="C8" s="78"/>
      <c r="D8" s="78"/>
      <c r="E8" s="78"/>
      <c r="F8" s="78"/>
      <c r="G8" s="78"/>
      <c r="H8" s="78"/>
      <c r="I8" s="78"/>
      <c r="J8" s="78"/>
      <c r="K8" s="78"/>
      <c r="L8" s="78"/>
    </row>
    <row r="9" spans="1:12" x14ac:dyDescent="0.25">
      <c r="A9" s="77" t="s">
        <v>130</v>
      </c>
      <c r="B9" s="78"/>
      <c r="C9" s="78"/>
      <c r="D9" s="78"/>
      <c r="E9" s="78"/>
      <c r="F9" s="78"/>
      <c r="G9" s="78"/>
      <c r="H9" s="78"/>
      <c r="I9" s="78"/>
      <c r="J9" s="78"/>
      <c r="K9" s="78"/>
      <c r="L9" s="78"/>
    </row>
    <row r="10" spans="1:12" x14ac:dyDescent="0.25">
      <c r="A10" s="77" t="s">
        <v>132</v>
      </c>
      <c r="B10" s="78"/>
      <c r="C10" s="78"/>
      <c r="D10" s="78"/>
      <c r="E10" s="78"/>
      <c r="F10" s="78"/>
      <c r="G10" s="78"/>
      <c r="H10" s="78"/>
      <c r="I10" s="78"/>
      <c r="J10" s="78"/>
      <c r="K10" s="78"/>
      <c r="L10" s="78"/>
    </row>
    <row r="11" spans="1:12" x14ac:dyDescent="0.25">
      <c r="A11" s="77" t="s">
        <v>131</v>
      </c>
      <c r="B11" s="78"/>
      <c r="C11" s="78"/>
      <c r="D11" s="78"/>
      <c r="E11" s="78"/>
      <c r="F11" s="78"/>
      <c r="G11" s="78"/>
      <c r="H11" s="78"/>
      <c r="I11" s="78"/>
      <c r="J11" s="78"/>
      <c r="K11" s="78"/>
      <c r="L11" s="78"/>
    </row>
    <row r="12" spans="1:12" ht="9" customHeight="1" x14ac:dyDescent="0.25">
      <c r="A12" s="77"/>
      <c r="B12" s="78"/>
      <c r="C12" s="78"/>
      <c r="D12" s="78"/>
      <c r="E12" s="78"/>
      <c r="F12" s="78"/>
      <c r="G12" s="78"/>
      <c r="H12" s="78"/>
      <c r="I12" s="78"/>
      <c r="J12" s="78"/>
      <c r="K12" s="78"/>
      <c r="L12" s="78"/>
    </row>
    <row r="13" spans="1:12" x14ac:dyDescent="0.25">
      <c r="A13" s="20"/>
    </row>
    <row r="14" spans="1:12" x14ac:dyDescent="0.25">
      <c r="A14" t="s">
        <v>165</v>
      </c>
    </row>
    <row r="15" spans="1:12" x14ac:dyDescent="0.25">
      <c r="A15" t="s">
        <v>166</v>
      </c>
    </row>
    <row r="17" spans="1:1" x14ac:dyDescent="0.25">
      <c r="A17" s="94" t="s">
        <v>167</v>
      </c>
    </row>
    <row r="18" spans="1:1" x14ac:dyDescent="0.25">
      <c r="A18" s="94" t="s">
        <v>168</v>
      </c>
    </row>
    <row r="19" spans="1:1" x14ac:dyDescent="0.25">
      <c r="A19" s="94" t="s">
        <v>169</v>
      </c>
    </row>
    <row r="21" spans="1:1" x14ac:dyDescent="0.25">
      <c r="A21" t="s">
        <v>36</v>
      </c>
    </row>
    <row r="22" spans="1:1" x14ac:dyDescent="0.25">
      <c r="A22" t="s">
        <v>37</v>
      </c>
    </row>
    <row r="23" spans="1:1" x14ac:dyDescent="0.25">
      <c r="A23" t="s">
        <v>38</v>
      </c>
    </row>
    <row r="25" spans="1:1" x14ac:dyDescent="0.25">
      <c r="A25" t="s">
        <v>170</v>
      </c>
    </row>
    <row r="26" spans="1:1" x14ac:dyDescent="0.25">
      <c r="A26" s="95"/>
    </row>
    <row r="27" spans="1:1" x14ac:dyDescent="0.25">
      <c r="A27" t="s">
        <v>39</v>
      </c>
    </row>
    <row r="28" spans="1:1" x14ac:dyDescent="0.25">
      <c r="A28" t="s">
        <v>40</v>
      </c>
    </row>
    <row r="29" spans="1:1" x14ac:dyDescent="0.25">
      <c r="A29" t="s">
        <v>41</v>
      </c>
    </row>
    <row r="30" spans="1:1" x14ac:dyDescent="0.25">
      <c r="A30" t="s">
        <v>42</v>
      </c>
    </row>
    <row r="31" spans="1:1" x14ac:dyDescent="0.25">
      <c r="A31" t="s">
        <v>43</v>
      </c>
    </row>
    <row r="33" spans="1:13" ht="15.75" x14ac:dyDescent="0.25">
      <c r="A33" s="21" t="s">
        <v>44</v>
      </c>
    </row>
    <row r="35" spans="1:13" ht="15.75" x14ac:dyDescent="0.25">
      <c r="B35" s="139" t="s">
        <v>45</v>
      </c>
      <c r="C35" s="139"/>
      <c r="D35" s="139"/>
      <c r="E35" s="140"/>
      <c r="F35" s="141" t="s">
        <v>46</v>
      </c>
      <c r="G35" s="139"/>
      <c r="H35" s="139"/>
    </row>
    <row r="36" spans="1:13" ht="19.5" customHeight="1" x14ac:dyDescent="0.25">
      <c r="B36" s="22" t="s">
        <v>47</v>
      </c>
      <c r="C36" s="23" t="s">
        <v>48</v>
      </c>
      <c r="D36" s="19"/>
      <c r="E36" s="24"/>
      <c r="F36" s="23" t="s">
        <v>49</v>
      </c>
      <c r="G36" s="23" t="s">
        <v>50</v>
      </c>
      <c r="H36" s="19"/>
    </row>
    <row r="37" spans="1:13" x14ac:dyDescent="0.25">
      <c r="B37" s="25">
        <v>11</v>
      </c>
      <c r="C37" s="25" t="s">
        <v>0</v>
      </c>
      <c r="D37" s="26"/>
      <c r="E37" s="27"/>
      <c r="F37" s="25">
        <v>10</v>
      </c>
      <c r="G37" s="25" t="s">
        <v>51</v>
      </c>
      <c r="H37" s="27"/>
      <c r="I37" s="142" t="s">
        <v>171</v>
      </c>
      <c r="J37" s="143"/>
      <c r="K37" s="143"/>
      <c r="L37" s="143"/>
      <c r="M37" s="143"/>
    </row>
    <row r="38" spans="1:13" x14ac:dyDescent="0.25">
      <c r="B38" s="28">
        <v>21</v>
      </c>
      <c r="C38" s="28" t="s">
        <v>17</v>
      </c>
      <c r="D38" s="29"/>
      <c r="E38" s="30"/>
      <c r="F38" s="28">
        <v>25</v>
      </c>
      <c r="G38" s="28" t="s">
        <v>52</v>
      </c>
      <c r="H38" s="30"/>
      <c r="I38" s="144"/>
      <c r="J38" s="143"/>
      <c r="K38" s="143"/>
      <c r="L38" s="143"/>
      <c r="M38" s="143"/>
    </row>
    <row r="39" spans="1:13" x14ac:dyDescent="0.25">
      <c r="B39" s="28">
        <v>31</v>
      </c>
      <c r="C39" s="28" t="s">
        <v>18</v>
      </c>
      <c r="D39" s="29"/>
      <c r="E39" s="30"/>
      <c r="F39" s="28">
        <v>25</v>
      </c>
      <c r="G39" s="28" t="s">
        <v>52</v>
      </c>
      <c r="H39" s="30"/>
      <c r="I39" s="144"/>
      <c r="J39" s="143"/>
      <c r="K39" s="143"/>
      <c r="L39" s="143"/>
      <c r="M39" s="143"/>
    </row>
    <row r="40" spans="1:13" x14ac:dyDescent="0.25">
      <c r="B40" s="31">
        <v>32</v>
      </c>
      <c r="C40" s="31" t="s">
        <v>19</v>
      </c>
      <c r="D40" s="32"/>
      <c r="E40" s="33"/>
      <c r="F40" s="31">
        <v>25</v>
      </c>
      <c r="G40" s="31" t="s">
        <v>52</v>
      </c>
      <c r="H40" s="33"/>
      <c r="I40" s="144"/>
      <c r="J40" s="143"/>
      <c r="K40" s="143"/>
      <c r="L40" s="143"/>
      <c r="M40" s="143"/>
    </row>
    <row r="41" spans="1:13" x14ac:dyDescent="0.25">
      <c r="B41" s="34">
        <v>41</v>
      </c>
      <c r="C41" s="34" t="s">
        <v>53</v>
      </c>
      <c r="D41" s="35"/>
      <c r="E41" s="36"/>
      <c r="F41" s="34">
        <v>40</v>
      </c>
      <c r="G41" s="34" t="s">
        <v>54</v>
      </c>
      <c r="H41" s="37"/>
      <c r="I41" s="145" t="s">
        <v>55</v>
      </c>
      <c r="J41" s="145"/>
      <c r="K41" s="145"/>
      <c r="L41" s="145"/>
      <c r="M41" s="145"/>
    </row>
    <row r="42" spans="1:13" x14ac:dyDescent="0.25">
      <c r="B42" s="34">
        <v>42</v>
      </c>
      <c r="C42" s="34" t="s">
        <v>21</v>
      </c>
      <c r="D42" s="35"/>
      <c r="E42" s="36"/>
      <c r="F42" s="34">
        <v>40</v>
      </c>
      <c r="G42" s="34" t="s">
        <v>54</v>
      </c>
      <c r="H42" s="36"/>
      <c r="I42" s="145"/>
      <c r="J42" s="145"/>
      <c r="K42" s="145"/>
      <c r="L42" s="145"/>
      <c r="M42" s="145"/>
    </row>
    <row r="43" spans="1:13" x14ac:dyDescent="0.25">
      <c r="B43" s="34">
        <v>43</v>
      </c>
      <c r="C43" s="34" t="s">
        <v>22</v>
      </c>
      <c r="D43" s="35"/>
      <c r="E43" s="36"/>
      <c r="F43" s="34">
        <v>40</v>
      </c>
      <c r="G43" s="34" t="s">
        <v>54</v>
      </c>
      <c r="H43" s="38"/>
      <c r="I43" s="145"/>
      <c r="J43" s="145"/>
      <c r="K43" s="145"/>
      <c r="L43" s="145"/>
      <c r="M43" s="145"/>
    </row>
    <row r="44" spans="1:13" x14ac:dyDescent="0.25">
      <c r="B44" s="39">
        <v>51</v>
      </c>
      <c r="C44" s="39" t="s">
        <v>23</v>
      </c>
      <c r="D44" s="40"/>
      <c r="E44" s="41"/>
      <c r="F44" s="39">
        <v>50</v>
      </c>
      <c r="G44" s="39" t="s">
        <v>56</v>
      </c>
      <c r="H44" s="41"/>
      <c r="I44" s="146" t="s">
        <v>57</v>
      </c>
      <c r="J44" s="147"/>
      <c r="K44" s="147"/>
      <c r="L44" s="147"/>
      <c r="M44" s="147"/>
    </row>
    <row r="45" spans="1:13" x14ac:dyDescent="0.25">
      <c r="B45" s="42">
        <v>52</v>
      </c>
      <c r="C45" s="42" t="s">
        <v>24</v>
      </c>
      <c r="D45" s="43"/>
      <c r="E45" s="44"/>
      <c r="F45" s="42">
        <v>50</v>
      </c>
      <c r="G45" s="42" t="s">
        <v>56</v>
      </c>
      <c r="H45" s="44"/>
      <c r="I45" s="146"/>
      <c r="J45" s="147"/>
      <c r="K45" s="147"/>
      <c r="L45" s="147"/>
      <c r="M45" s="147"/>
    </row>
    <row r="46" spans="1:13" x14ac:dyDescent="0.25">
      <c r="B46" s="42">
        <v>53</v>
      </c>
      <c r="C46" s="42" t="s">
        <v>25</v>
      </c>
      <c r="D46" s="43"/>
      <c r="E46" s="44"/>
      <c r="F46" s="42">
        <v>50</v>
      </c>
      <c r="G46" s="42" t="s">
        <v>56</v>
      </c>
      <c r="H46" s="44"/>
      <c r="I46" s="146"/>
      <c r="J46" s="147"/>
      <c r="K46" s="147"/>
      <c r="L46" s="147"/>
      <c r="M46" s="147"/>
    </row>
    <row r="47" spans="1:13" x14ac:dyDescent="0.25">
      <c r="B47" s="45">
        <v>54</v>
      </c>
      <c r="C47" s="45" t="s">
        <v>26</v>
      </c>
      <c r="D47" s="46"/>
      <c r="E47" s="47"/>
      <c r="F47" s="45">
        <v>50</v>
      </c>
      <c r="G47" s="45" t="s">
        <v>56</v>
      </c>
      <c r="H47" s="47"/>
      <c r="I47" s="146"/>
      <c r="J47" s="147"/>
      <c r="K47" s="147"/>
      <c r="L47" s="147"/>
      <c r="M47" s="147"/>
    </row>
    <row r="48" spans="1:13" x14ac:dyDescent="0.25">
      <c r="B48" s="48">
        <v>61</v>
      </c>
      <c r="C48" s="48" t="s">
        <v>27</v>
      </c>
      <c r="D48" s="49"/>
      <c r="E48" s="50"/>
      <c r="F48" s="48">
        <v>60</v>
      </c>
      <c r="G48" s="48" t="s">
        <v>58</v>
      </c>
      <c r="H48" s="50"/>
      <c r="I48" s="148" t="s">
        <v>59</v>
      </c>
      <c r="J48" s="149"/>
      <c r="K48" s="149"/>
      <c r="L48" s="149"/>
      <c r="M48" s="149"/>
    </row>
    <row r="49" spans="1:13" x14ac:dyDescent="0.25">
      <c r="B49" s="51">
        <v>62</v>
      </c>
      <c r="C49" s="51" t="s">
        <v>28</v>
      </c>
      <c r="D49" s="52"/>
      <c r="E49" s="53"/>
      <c r="F49" s="51">
        <v>60</v>
      </c>
      <c r="G49" s="51" t="s">
        <v>58</v>
      </c>
      <c r="H49" s="53"/>
      <c r="I49" s="148"/>
      <c r="J49" s="149"/>
      <c r="K49" s="149"/>
      <c r="L49" s="149"/>
      <c r="M49" s="149"/>
    </row>
    <row r="52" spans="1:13" s="97" customFormat="1" ht="15.75" x14ac:dyDescent="0.25">
      <c r="A52" s="96" t="s">
        <v>63</v>
      </c>
    </row>
    <row r="53" spans="1:13" s="97" customFormat="1" x14ac:dyDescent="0.25"/>
    <row r="54" spans="1:13" s="97" customFormat="1" ht="33.75" customHeight="1" x14ac:dyDescent="0.25">
      <c r="B54" s="136" t="s">
        <v>60</v>
      </c>
      <c r="C54" s="136"/>
      <c r="D54" s="136"/>
      <c r="E54" s="136"/>
      <c r="F54" s="136"/>
      <c r="G54" s="136"/>
      <c r="H54" s="136"/>
      <c r="I54" s="136"/>
      <c r="J54" s="136"/>
      <c r="K54" s="136"/>
      <c r="L54" s="136"/>
      <c r="M54" s="136"/>
    </row>
    <row r="55" spans="1:13" s="97" customFormat="1" x14ac:dyDescent="0.25"/>
    <row r="56" spans="1:13" s="97" customFormat="1" ht="15" customHeight="1" x14ac:dyDescent="0.25">
      <c r="B56" s="136" t="s">
        <v>61</v>
      </c>
      <c r="C56" s="136"/>
      <c r="D56" s="136"/>
      <c r="E56" s="136"/>
      <c r="F56" s="136"/>
      <c r="G56" s="136"/>
      <c r="H56" s="136"/>
      <c r="I56" s="136"/>
      <c r="J56" s="136"/>
      <c r="K56" s="136"/>
      <c r="L56" s="136"/>
      <c r="M56" s="136"/>
    </row>
    <row r="57" spans="1:13" s="97" customFormat="1" x14ac:dyDescent="0.25">
      <c r="B57" s="136"/>
      <c r="C57" s="136"/>
      <c r="D57" s="136"/>
      <c r="E57" s="136"/>
      <c r="F57" s="136"/>
      <c r="G57" s="136"/>
      <c r="H57" s="136"/>
      <c r="I57" s="136"/>
      <c r="J57" s="136"/>
      <c r="K57" s="136"/>
      <c r="L57" s="136"/>
      <c r="M57" s="136"/>
    </row>
    <row r="58" spans="1:13" s="97" customFormat="1" x14ac:dyDescent="0.25">
      <c r="B58" s="136"/>
      <c r="C58" s="136"/>
      <c r="D58" s="136"/>
      <c r="E58" s="136"/>
      <c r="F58" s="136"/>
      <c r="G58" s="136"/>
      <c r="H58" s="136"/>
      <c r="I58" s="136"/>
      <c r="J58" s="136"/>
      <c r="K58" s="136"/>
      <c r="L58" s="136"/>
      <c r="M58" s="136"/>
    </row>
    <row r="59" spans="1:13" s="97" customFormat="1" x14ac:dyDescent="0.25">
      <c r="B59" s="136"/>
      <c r="C59" s="136"/>
      <c r="D59" s="136"/>
      <c r="E59" s="136"/>
      <c r="F59" s="136"/>
      <c r="G59" s="136"/>
      <c r="H59" s="136"/>
      <c r="I59" s="136"/>
      <c r="J59" s="136"/>
      <c r="K59" s="136"/>
      <c r="L59" s="136"/>
      <c r="M59" s="136"/>
    </row>
    <row r="60" spans="1:13" s="97" customFormat="1" x14ac:dyDescent="0.25"/>
    <row r="61" spans="1:13" s="97" customFormat="1" ht="15" customHeight="1" x14ac:dyDescent="0.25">
      <c r="B61" s="136" t="s">
        <v>172</v>
      </c>
      <c r="C61" s="136"/>
      <c r="D61" s="136"/>
      <c r="E61" s="136"/>
      <c r="F61" s="136"/>
      <c r="G61" s="136"/>
      <c r="H61" s="136"/>
      <c r="I61" s="136"/>
      <c r="J61" s="136"/>
      <c r="K61" s="136"/>
      <c r="L61" s="136"/>
      <c r="M61" s="136"/>
    </row>
    <row r="62" spans="1:13" s="97" customFormat="1" x14ac:dyDescent="0.25">
      <c r="B62" s="136"/>
      <c r="C62" s="136"/>
      <c r="D62" s="136"/>
      <c r="E62" s="136"/>
      <c r="F62" s="136"/>
      <c r="G62" s="136"/>
      <c r="H62" s="136"/>
      <c r="I62" s="136"/>
      <c r="J62" s="136"/>
      <c r="K62" s="136"/>
      <c r="L62" s="136"/>
      <c r="M62" s="136"/>
    </row>
    <row r="63" spans="1:13" s="97" customFormat="1" x14ac:dyDescent="0.25">
      <c r="B63" s="136"/>
      <c r="C63" s="136"/>
      <c r="D63" s="136"/>
      <c r="E63" s="136"/>
      <c r="F63" s="136"/>
      <c r="G63" s="136"/>
      <c r="H63" s="136"/>
      <c r="I63" s="136"/>
      <c r="J63" s="136"/>
      <c r="K63" s="136"/>
      <c r="L63" s="136"/>
      <c r="M63" s="136"/>
    </row>
    <row r="64" spans="1:13" s="97" customFormat="1" x14ac:dyDescent="0.25">
      <c r="B64" s="136"/>
      <c r="C64" s="136"/>
      <c r="D64" s="136"/>
      <c r="E64" s="136"/>
      <c r="F64" s="136"/>
      <c r="G64" s="136"/>
      <c r="H64" s="136"/>
      <c r="I64" s="136"/>
      <c r="J64" s="136"/>
      <c r="K64" s="136"/>
      <c r="L64" s="136"/>
      <c r="M64" s="136"/>
    </row>
    <row r="65" spans="2:13" s="97" customFormat="1" x14ac:dyDescent="0.25">
      <c r="B65" s="136"/>
      <c r="C65" s="136"/>
      <c r="D65" s="136"/>
      <c r="E65" s="136"/>
      <c r="F65" s="136"/>
      <c r="G65" s="136"/>
      <c r="H65" s="136"/>
      <c r="I65" s="136"/>
      <c r="J65" s="136"/>
      <c r="K65" s="136"/>
      <c r="L65" s="136"/>
      <c r="M65" s="136"/>
    </row>
    <row r="66" spans="2:13" s="97" customFormat="1" x14ac:dyDescent="0.25">
      <c r="B66" s="136"/>
      <c r="C66" s="136"/>
      <c r="D66" s="136"/>
      <c r="E66" s="136"/>
      <c r="F66" s="136"/>
      <c r="G66" s="136"/>
      <c r="H66" s="136"/>
      <c r="I66" s="136"/>
      <c r="J66" s="136"/>
      <c r="K66" s="136"/>
      <c r="L66" s="136"/>
      <c r="M66" s="136"/>
    </row>
    <row r="67" spans="2:13" s="97" customFormat="1" x14ac:dyDescent="0.25"/>
    <row r="68" spans="2:13" s="97" customFormat="1" ht="15" customHeight="1" x14ac:dyDescent="0.25">
      <c r="B68" s="136" t="s">
        <v>62</v>
      </c>
      <c r="C68" s="136"/>
      <c r="D68" s="136"/>
      <c r="E68" s="136"/>
      <c r="F68" s="136"/>
      <c r="G68" s="136"/>
      <c r="H68" s="136"/>
      <c r="I68" s="136"/>
      <c r="J68" s="136"/>
      <c r="K68" s="136"/>
      <c r="L68" s="136"/>
      <c r="M68" s="136"/>
    </row>
    <row r="69" spans="2:13" s="97" customFormat="1" x14ac:dyDescent="0.25">
      <c r="B69" s="136"/>
      <c r="C69" s="136"/>
      <c r="D69" s="136"/>
      <c r="E69" s="136"/>
      <c r="F69" s="136"/>
      <c r="G69" s="136"/>
      <c r="H69" s="136"/>
      <c r="I69" s="136"/>
      <c r="J69" s="136"/>
      <c r="K69" s="136"/>
      <c r="L69" s="136"/>
      <c r="M69" s="136"/>
    </row>
    <row r="70" spans="2:13" s="97" customFormat="1" x14ac:dyDescent="0.25">
      <c r="B70" s="136"/>
      <c r="C70" s="136"/>
      <c r="D70" s="136"/>
      <c r="E70" s="136"/>
      <c r="F70" s="136"/>
      <c r="G70" s="136"/>
      <c r="H70" s="136"/>
      <c r="I70" s="136"/>
      <c r="J70" s="136"/>
      <c r="K70" s="136"/>
      <c r="L70" s="136"/>
      <c r="M70" s="136"/>
    </row>
    <row r="71" spans="2:13" s="97" customFormat="1" x14ac:dyDescent="0.25">
      <c r="B71" s="136"/>
      <c r="C71" s="136"/>
      <c r="D71" s="136"/>
      <c r="E71" s="136"/>
      <c r="F71" s="136"/>
      <c r="G71" s="136"/>
      <c r="H71" s="136"/>
      <c r="I71" s="136"/>
      <c r="J71" s="136"/>
      <c r="K71" s="136"/>
      <c r="L71" s="136"/>
      <c r="M71" s="136"/>
    </row>
    <row r="72" spans="2:13" s="97" customFormat="1" x14ac:dyDescent="0.25">
      <c r="B72" s="136"/>
      <c r="C72" s="136"/>
      <c r="D72" s="136"/>
      <c r="E72" s="136"/>
      <c r="F72" s="136"/>
      <c r="G72" s="136"/>
      <c r="H72" s="136"/>
      <c r="I72" s="136"/>
      <c r="J72" s="136"/>
      <c r="K72" s="136"/>
      <c r="L72" s="136"/>
      <c r="M72" s="136"/>
    </row>
    <row r="73" spans="2:13" s="97" customFormat="1" x14ac:dyDescent="0.25">
      <c r="B73" s="136"/>
      <c r="C73" s="136"/>
      <c r="D73" s="136"/>
      <c r="E73" s="136"/>
      <c r="F73" s="136"/>
      <c r="G73" s="136"/>
      <c r="H73" s="136"/>
      <c r="I73" s="136"/>
      <c r="J73" s="136"/>
      <c r="K73" s="136"/>
      <c r="L73" s="136"/>
      <c r="M73" s="136"/>
    </row>
    <row r="74" spans="2:13" s="97" customFormat="1" x14ac:dyDescent="0.25">
      <c r="B74" s="136"/>
      <c r="C74" s="136"/>
      <c r="D74" s="136"/>
      <c r="E74" s="136"/>
      <c r="F74" s="136"/>
      <c r="G74" s="136"/>
      <c r="H74" s="136"/>
      <c r="I74" s="136"/>
      <c r="J74" s="136"/>
      <c r="K74" s="136"/>
      <c r="L74" s="136"/>
      <c r="M74" s="136"/>
    </row>
    <row r="75" spans="2:13" s="97" customFormat="1" x14ac:dyDescent="0.25">
      <c r="B75" s="98"/>
      <c r="C75" s="98"/>
      <c r="D75" s="98"/>
      <c r="E75" s="98"/>
      <c r="F75" s="98"/>
      <c r="G75" s="98"/>
      <c r="H75" s="98"/>
      <c r="I75" s="98"/>
      <c r="J75" s="98"/>
      <c r="K75" s="98"/>
      <c r="L75" s="98"/>
      <c r="M75" s="98"/>
    </row>
    <row r="76" spans="2:13" s="97" customFormat="1" ht="15" customHeight="1" x14ac:dyDescent="0.25">
      <c r="B76" s="136" t="s">
        <v>173</v>
      </c>
      <c r="C76" s="136"/>
      <c r="D76" s="136"/>
      <c r="E76" s="136"/>
      <c r="F76" s="136"/>
      <c r="G76" s="136"/>
      <c r="H76" s="136"/>
      <c r="I76" s="136"/>
      <c r="J76" s="136"/>
      <c r="K76" s="136"/>
      <c r="L76" s="136"/>
      <c r="M76" s="136"/>
    </row>
    <row r="77" spans="2:13" s="97" customFormat="1" x14ac:dyDescent="0.25">
      <c r="B77" s="136"/>
      <c r="C77" s="136"/>
      <c r="D77" s="136"/>
      <c r="E77" s="136"/>
      <c r="F77" s="136"/>
      <c r="G77" s="136"/>
      <c r="H77" s="136"/>
      <c r="I77" s="136"/>
      <c r="J77" s="136"/>
      <c r="K77" s="136"/>
      <c r="L77" s="136"/>
      <c r="M77" s="136"/>
    </row>
    <row r="78" spans="2:13" s="97" customFormat="1" x14ac:dyDescent="0.25">
      <c r="B78" s="136"/>
      <c r="C78" s="136"/>
      <c r="D78" s="136"/>
      <c r="E78" s="136"/>
      <c r="F78" s="136"/>
      <c r="G78" s="136"/>
      <c r="H78" s="136"/>
      <c r="I78" s="136"/>
      <c r="J78" s="136"/>
      <c r="K78" s="136"/>
      <c r="L78" s="136"/>
      <c r="M78" s="136"/>
    </row>
    <row r="79" spans="2:13" s="97" customFormat="1" x14ac:dyDescent="0.25">
      <c r="B79" s="136"/>
      <c r="C79" s="136"/>
      <c r="D79" s="136"/>
      <c r="E79" s="136"/>
      <c r="F79" s="136"/>
      <c r="G79" s="136"/>
      <c r="H79" s="136"/>
      <c r="I79" s="136"/>
      <c r="J79" s="136"/>
      <c r="K79" s="136"/>
      <c r="L79" s="136"/>
      <c r="M79" s="136"/>
    </row>
    <row r="80" spans="2:13" s="97" customFormat="1" x14ac:dyDescent="0.25">
      <c r="B80" s="136"/>
      <c r="C80" s="136"/>
      <c r="D80" s="136"/>
      <c r="E80" s="136"/>
      <c r="F80" s="136"/>
      <c r="G80" s="136"/>
      <c r="H80" s="136"/>
      <c r="I80" s="136"/>
      <c r="J80" s="136"/>
      <c r="K80" s="136"/>
      <c r="L80" s="136"/>
      <c r="M80" s="136"/>
    </row>
    <row r="81" spans="2:13" s="97" customFormat="1" x14ac:dyDescent="0.25">
      <c r="B81" s="136"/>
      <c r="C81" s="136"/>
      <c r="D81" s="136"/>
      <c r="E81" s="136"/>
      <c r="F81" s="136"/>
      <c r="G81" s="136"/>
      <c r="H81" s="136"/>
      <c r="I81" s="136"/>
      <c r="J81" s="136"/>
      <c r="K81" s="136"/>
      <c r="L81" s="136"/>
      <c r="M81" s="136"/>
    </row>
    <row r="82" spans="2:13" s="97" customFormat="1" x14ac:dyDescent="0.25">
      <c r="B82" s="98"/>
      <c r="C82" s="98"/>
      <c r="D82" s="98"/>
      <c r="E82" s="98"/>
      <c r="F82" s="98"/>
      <c r="G82" s="98"/>
      <c r="H82" s="98"/>
      <c r="I82" s="98"/>
      <c r="J82" s="98"/>
      <c r="K82" s="98"/>
      <c r="L82" s="98"/>
      <c r="M82" s="98"/>
    </row>
    <row r="83" spans="2:13" s="97" customFormat="1" ht="15" customHeight="1" x14ac:dyDescent="0.25">
      <c r="B83" s="136" t="s">
        <v>64</v>
      </c>
      <c r="C83" s="136"/>
      <c r="D83" s="136"/>
      <c r="E83" s="136"/>
      <c r="F83" s="136"/>
      <c r="G83" s="136"/>
      <c r="H83" s="136"/>
      <c r="I83" s="136"/>
      <c r="J83" s="136"/>
      <c r="K83" s="136"/>
      <c r="L83" s="136"/>
      <c r="M83" s="136"/>
    </row>
    <row r="84" spans="2:13" s="97" customFormat="1" x14ac:dyDescent="0.25">
      <c r="B84" s="136"/>
      <c r="C84" s="136"/>
      <c r="D84" s="136"/>
      <c r="E84" s="136"/>
      <c r="F84" s="136"/>
      <c r="G84" s="136"/>
      <c r="H84" s="136"/>
      <c r="I84" s="136"/>
      <c r="J84" s="136"/>
      <c r="K84" s="136"/>
      <c r="L84" s="136"/>
      <c r="M84" s="136"/>
    </row>
    <row r="85" spans="2:13" s="97" customFormat="1" x14ac:dyDescent="0.25">
      <c r="B85" s="136"/>
      <c r="C85" s="136"/>
      <c r="D85" s="136"/>
      <c r="E85" s="136"/>
      <c r="F85" s="136"/>
      <c r="G85" s="136"/>
      <c r="H85" s="136"/>
      <c r="I85" s="136"/>
      <c r="J85" s="136"/>
      <c r="K85" s="136"/>
      <c r="L85" s="136"/>
      <c r="M85" s="136"/>
    </row>
    <row r="86" spans="2:13" s="97" customFormat="1" x14ac:dyDescent="0.25">
      <c r="B86" s="136"/>
      <c r="C86" s="136"/>
      <c r="D86" s="136"/>
      <c r="E86" s="136"/>
      <c r="F86" s="136"/>
      <c r="G86" s="136"/>
      <c r="H86" s="136"/>
      <c r="I86" s="136"/>
      <c r="J86" s="136"/>
      <c r="K86" s="136"/>
      <c r="L86" s="136"/>
      <c r="M86" s="136"/>
    </row>
    <row r="87" spans="2:13" s="97" customFormat="1" x14ac:dyDescent="0.25">
      <c r="B87" s="136"/>
      <c r="C87" s="136"/>
      <c r="D87" s="136"/>
      <c r="E87" s="136"/>
      <c r="F87" s="136"/>
      <c r="G87" s="136"/>
      <c r="H87" s="136"/>
      <c r="I87" s="136"/>
      <c r="J87" s="136"/>
      <c r="K87" s="136"/>
      <c r="L87" s="136"/>
      <c r="M87" s="136"/>
    </row>
    <row r="88" spans="2:13" s="97" customFormat="1" x14ac:dyDescent="0.25">
      <c r="B88" s="98"/>
      <c r="C88" s="98"/>
      <c r="D88" s="98"/>
      <c r="E88" s="98"/>
      <c r="F88" s="98"/>
      <c r="G88" s="98"/>
      <c r="H88" s="98"/>
      <c r="I88" s="98"/>
      <c r="J88" s="98"/>
      <c r="K88" s="98"/>
      <c r="L88" s="98"/>
      <c r="M88" s="98"/>
    </row>
    <row r="89" spans="2:13" s="97" customFormat="1" ht="15" customHeight="1" x14ac:dyDescent="0.25">
      <c r="B89" s="136" t="s">
        <v>174</v>
      </c>
      <c r="C89" s="136"/>
      <c r="D89" s="136"/>
      <c r="E89" s="136"/>
      <c r="F89" s="136"/>
      <c r="G89" s="136"/>
      <c r="H89" s="136"/>
      <c r="I89" s="136"/>
      <c r="J89" s="136"/>
      <c r="K89" s="136"/>
      <c r="L89" s="136"/>
      <c r="M89" s="136"/>
    </row>
    <row r="90" spans="2:13" s="97" customFormat="1" ht="24.75" customHeight="1" x14ac:dyDescent="0.25">
      <c r="B90" s="136"/>
      <c r="C90" s="136"/>
      <c r="D90" s="136"/>
      <c r="E90" s="136"/>
      <c r="F90" s="136"/>
      <c r="G90" s="136"/>
      <c r="H90" s="136"/>
      <c r="I90" s="136"/>
      <c r="J90" s="136"/>
      <c r="K90" s="136"/>
      <c r="L90" s="136"/>
      <c r="M90" s="136"/>
    </row>
    <row r="91" spans="2:13" s="97" customFormat="1" x14ac:dyDescent="0.25">
      <c r="B91" s="136"/>
      <c r="C91" s="136"/>
      <c r="D91" s="136"/>
      <c r="E91" s="136"/>
      <c r="F91" s="136"/>
      <c r="G91" s="136"/>
      <c r="H91" s="136"/>
      <c r="I91" s="136"/>
      <c r="J91" s="136"/>
      <c r="K91" s="136"/>
      <c r="L91" s="136"/>
      <c r="M91" s="136"/>
    </row>
    <row r="92" spans="2:13" s="97" customFormat="1" x14ac:dyDescent="0.25">
      <c r="B92" s="136"/>
      <c r="C92" s="136"/>
      <c r="D92" s="136"/>
      <c r="E92" s="136"/>
      <c r="F92" s="136"/>
      <c r="G92" s="136"/>
      <c r="H92" s="136"/>
      <c r="I92" s="136"/>
      <c r="J92" s="136"/>
      <c r="K92" s="136"/>
      <c r="L92" s="136"/>
      <c r="M92" s="136"/>
    </row>
    <row r="93" spans="2:13" s="97" customFormat="1" x14ac:dyDescent="0.25">
      <c r="B93" s="136"/>
      <c r="C93" s="136"/>
      <c r="D93" s="136"/>
      <c r="E93" s="136"/>
      <c r="F93" s="136"/>
      <c r="G93" s="136"/>
      <c r="H93" s="136"/>
      <c r="I93" s="136"/>
      <c r="J93" s="136"/>
      <c r="K93" s="136"/>
      <c r="L93" s="136"/>
      <c r="M93" s="136"/>
    </row>
    <row r="94" spans="2:13" s="97" customFormat="1" x14ac:dyDescent="0.25">
      <c r="B94" s="136"/>
      <c r="C94" s="136"/>
      <c r="D94" s="136"/>
      <c r="E94" s="136"/>
      <c r="F94" s="136"/>
      <c r="G94" s="136"/>
      <c r="H94" s="136"/>
      <c r="I94" s="136"/>
      <c r="J94" s="136"/>
      <c r="K94" s="136"/>
      <c r="L94" s="136"/>
      <c r="M94" s="136"/>
    </row>
    <row r="95" spans="2:13" s="97" customFormat="1" x14ac:dyDescent="0.25">
      <c r="B95" s="136"/>
      <c r="C95" s="136"/>
      <c r="D95" s="136"/>
      <c r="E95" s="136"/>
      <c r="F95" s="136"/>
      <c r="G95" s="136"/>
      <c r="H95" s="136"/>
      <c r="I95" s="136"/>
      <c r="J95" s="136"/>
      <c r="K95" s="136"/>
      <c r="L95" s="136"/>
      <c r="M95" s="136"/>
    </row>
    <row r="96" spans="2:13" s="97" customFormat="1" x14ac:dyDescent="0.25">
      <c r="B96" s="99"/>
      <c r="C96" s="99"/>
      <c r="D96" s="99"/>
      <c r="E96" s="99"/>
      <c r="F96" s="99"/>
      <c r="G96" s="99"/>
      <c r="H96" s="99"/>
      <c r="I96" s="99"/>
      <c r="J96" s="99"/>
      <c r="K96" s="99"/>
      <c r="L96" s="99"/>
      <c r="M96" s="99"/>
    </row>
    <row r="97" spans="2:14" s="97" customFormat="1" ht="42" customHeight="1" x14ac:dyDescent="0.25">
      <c r="B97" s="136" t="s">
        <v>175</v>
      </c>
      <c r="C97" s="136"/>
      <c r="D97" s="136"/>
      <c r="E97" s="136"/>
      <c r="F97" s="136"/>
      <c r="G97" s="136"/>
      <c r="H97" s="136"/>
      <c r="I97" s="136"/>
      <c r="J97" s="136"/>
      <c r="K97" s="136"/>
      <c r="L97" s="136"/>
      <c r="M97" s="98"/>
    </row>
    <row r="98" spans="2:14" s="97" customFormat="1" ht="15" customHeight="1" x14ac:dyDescent="0.25">
      <c r="C98" s="98"/>
      <c r="D98" s="98"/>
      <c r="E98" s="98"/>
      <c r="F98" s="98"/>
      <c r="G98" s="98"/>
      <c r="H98" s="98"/>
      <c r="I98" s="98"/>
      <c r="J98" s="98"/>
      <c r="K98" s="98"/>
      <c r="L98" s="98"/>
      <c r="M98" s="98"/>
      <c r="N98" s="98"/>
    </row>
    <row r="99" spans="2:14" s="97" customFormat="1" x14ac:dyDescent="0.25">
      <c r="B99" s="136" t="s">
        <v>176</v>
      </c>
      <c r="C99" s="136"/>
      <c r="D99" s="136"/>
      <c r="E99" s="136"/>
      <c r="F99" s="136"/>
      <c r="G99" s="136"/>
      <c r="H99" s="136"/>
      <c r="I99" s="136"/>
      <c r="J99" s="136"/>
      <c r="K99" s="136"/>
      <c r="L99" s="136"/>
      <c r="M99" s="98"/>
    </row>
    <row r="100" spans="2:14" s="97" customFormat="1" x14ac:dyDescent="0.25">
      <c r="B100" s="136"/>
      <c r="C100" s="136"/>
      <c r="D100" s="136"/>
      <c r="E100" s="136"/>
      <c r="F100" s="136"/>
      <c r="G100" s="136"/>
      <c r="H100" s="136"/>
      <c r="I100" s="136"/>
      <c r="J100" s="136"/>
      <c r="K100" s="136"/>
      <c r="L100" s="136"/>
      <c r="M100" s="98"/>
    </row>
    <row r="101" spans="2:14" s="97" customFormat="1" x14ac:dyDescent="0.25"/>
    <row r="102" spans="2:14" s="97" customFormat="1" x14ac:dyDescent="0.25">
      <c r="B102" s="100" t="s">
        <v>177</v>
      </c>
    </row>
    <row r="103" spans="2:14" s="97" customFormat="1" x14ac:dyDescent="0.25"/>
    <row r="104" spans="2:14" s="97" customFormat="1" x14ac:dyDescent="0.25">
      <c r="B104" s="136" t="s">
        <v>178</v>
      </c>
      <c r="C104" s="136"/>
      <c r="D104" s="136"/>
      <c r="E104" s="136"/>
      <c r="F104" s="136"/>
      <c r="G104" s="136"/>
      <c r="H104" s="136"/>
      <c r="I104" s="136"/>
      <c r="J104" s="136"/>
      <c r="K104" s="136"/>
      <c r="L104" s="136"/>
      <c r="M104" s="136"/>
    </row>
    <row r="105" spans="2:14" s="97" customFormat="1" x14ac:dyDescent="0.25">
      <c r="B105" s="136"/>
      <c r="C105" s="136"/>
      <c r="D105" s="136"/>
      <c r="E105" s="136"/>
      <c r="F105" s="136"/>
      <c r="G105" s="136"/>
      <c r="H105" s="136"/>
      <c r="I105" s="136"/>
      <c r="J105" s="136"/>
      <c r="K105" s="136"/>
      <c r="L105" s="136"/>
      <c r="M105" s="136"/>
    </row>
    <row r="106" spans="2:14" s="97" customFormat="1" x14ac:dyDescent="0.25">
      <c r="B106" s="136"/>
      <c r="C106" s="136"/>
      <c r="D106" s="136"/>
      <c r="E106" s="136"/>
      <c r="F106" s="136"/>
      <c r="G106" s="136"/>
      <c r="H106" s="136"/>
      <c r="I106" s="136"/>
      <c r="J106" s="136"/>
      <c r="K106" s="136"/>
      <c r="L106" s="136"/>
      <c r="M106" s="136"/>
    </row>
    <row r="107" spans="2:14" s="97" customFormat="1" x14ac:dyDescent="0.25">
      <c r="B107" s="136"/>
      <c r="C107" s="136"/>
      <c r="D107" s="136"/>
      <c r="E107" s="136"/>
      <c r="F107" s="136"/>
      <c r="G107" s="136"/>
      <c r="H107" s="136"/>
      <c r="I107" s="136"/>
      <c r="J107" s="136"/>
      <c r="K107" s="136"/>
      <c r="L107" s="136"/>
      <c r="M107" s="136"/>
    </row>
    <row r="108" spans="2:14" s="97" customFormat="1" x14ac:dyDescent="0.25">
      <c r="B108" s="136"/>
      <c r="C108" s="136"/>
      <c r="D108" s="136"/>
      <c r="E108" s="136"/>
      <c r="F108" s="136"/>
      <c r="G108" s="136"/>
      <c r="H108" s="136"/>
      <c r="I108" s="136"/>
      <c r="J108" s="136"/>
      <c r="K108" s="136"/>
      <c r="L108" s="136"/>
      <c r="M108" s="136"/>
    </row>
    <row r="109" spans="2:14" s="97" customFormat="1" x14ac:dyDescent="0.25"/>
    <row r="110" spans="2:14" s="97" customFormat="1" x14ac:dyDescent="0.25">
      <c r="B110" s="100" t="s">
        <v>179</v>
      </c>
    </row>
    <row r="111" spans="2:14" s="97" customFormat="1" x14ac:dyDescent="0.25"/>
    <row r="112" spans="2:14" s="97" customFormat="1" x14ac:dyDescent="0.25">
      <c r="B112" s="100" t="s">
        <v>180</v>
      </c>
    </row>
    <row r="113" spans="2:11" s="97" customFormat="1" x14ac:dyDescent="0.25"/>
    <row r="114" spans="2:11" s="97" customFormat="1" x14ac:dyDescent="0.25"/>
    <row r="115" spans="2:11" s="97" customFormat="1" ht="39" customHeight="1" x14ac:dyDescent="0.25">
      <c r="B115" s="101" t="s">
        <v>82</v>
      </c>
      <c r="C115" s="102" t="s">
        <v>83</v>
      </c>
      <c r="D115" s="137" t="s">
        <v>65</v>
      </c>
      <c r="E115" s="138"/>
      <c r="F115" s="107" t="s">
        <v>66</v>
      </c>
      <c r="G115" s="107"/>
      <c r="H115" s="107"/>
      <c r="I115" s="107"/>
      <c r="J115" s="107"/>
      <c r="K115" s="107"/>
    </row>
    <row r="116" spans="2:11" s="97" customFormat="1" x14ac:dyDescent="0.25">
      <c r="B116" s="103">
        <v>10</v>
      </c>
      <c r="C116" s="103">
        <v>11</v>
      </c>
      <c r="D116" s="123" t="s">
        <v>67</v>
      </c>
      <c r="E116" s="125"/>
      <c r="F116" s="133" t="s">
        <v>181</v>
      </c>
      <c r="G116" s="133"/>
      <c r="H116" s="133"/>
      <c r="I116" s="133"/>
      <c r="J116" s="133"/>
      <c r="K116" s="133"/>
    </row>
    <row r="117" spans="2:11" s="97" customFormat="1" ht="15" customHeight="1" x14ac:dyDescent="0.25">
      <c r="B117" s="103">
        <v>20</v>
      </c>
      <c r="C117" s="103">
        <v>21</v>
      </c>
      <c r="D117" s="110" t="s">
        <v>68</v>
      </c>
      <c r="E117" s="111"/>
      <c r="F117" s="114" t="s">
        <v>69</v>
      </c>
      <c r="G117" s="114"/>
      <c r="H117" s="114"/>
      <c r="I117" s="114"/>
      <c r="J117" s="114"/>
      <c r="K117" s="114"/>
    </row>
    <row r="118" spans="2:11" s="97" customFormat="1" ht="15" customHeight="1" x14ac:dyDescent="0.25">
      <c r="B118" s="108">
        <v>30</v>
      </c>
      <c r="C118" s="134" t="s">
        <v>84</v>
      </c>
      <c r="D118" s="110" t="s">
        <v>70</v>
      </c>
      <c r="E118" s="111"/>
      <c r="F118" s="114" t="s">
        <v>71</v>
      </c>
      <c r="G118" s="114"/>
      <c r="H118" s="114"/>
      <c r="I118" s="114"/>
      <c r="J118" s="114"/>
      <c r="K118" s="114"/>
    </row>
    <row r="119" spans="2:11" s="97" customFormat="1" ht="15" customHeight="1" x14ac:dyDescent="0.25">
      <c r="B119" s="109"/>
      <c r="C119" s="134"/>
      <c r="D119" s="110" t="s">
        <v>72</v>
      </c>
      <c r="E119" s="111"/>
      <c r="F119" s="135" t="s">
        <v>182</v>
      </c>
      <c r="G119" s="135"/>
      <c r="H119" s="135"/>
      <c r="I119" s="135"/>
      <c r="J119" s="135"/>
      <c r="K119" s="135"/>
    </row>
    <row r="120" spans="2:11" s="97" customFormat="1" ht="15" customHeight="1" x14ac:dyDescent="0.25">
      <c r="B120" s="108">
        <v>40</v>
      </c>
      <c r="C120" s="108" t="s">
        <v>183</v>
      </c>
      <c r="D120" s="126" t="s">
        <v>73</v>
      </c>
      <c r="E120" s="127"/>
      <c r="F120" s="123" t="s">
        <v>74</v>
      </c>
      <c r="G120" s="124"/>
      <c r="H120" s="124"/>
      <c r="I120" s="124"/>
      <c r="J120" s="124"/>
      <c r="K120" s="125"/>
    </row>
    <row r="121" spans="2:11" s="97" customFormat="1" ht="15" customHeight="1" x14ac:dyDescent="0.25">
      <c r="B121" s="115"/>
      <c r="C121" s="115"/>
      <c r="D121" s="128"/>
      <c r="E121" s="129"/>
      <c r="F121" s="123" t="s">
        <v>184</v>
      </c>
      <c r="G121" s="124"/>
      <c r="H121" s="124"/>
      <c r="I121" s="124"/>
      <c r="J121" s="124"/>
      <c r="K121" s="125"/>
    </row>
    <row r="122" spans="2:11" s="97" customFormat="1" ht="15" customHeight="1" x14ac:dyDescent="0.25">
      <c r="B122" s="115"/>
      <c r="C122" s="115"/>
      <c r="D122" s="110" t="s">
        <v>76</v>
      </c>
      <c r="E122" s="111"/>
      <c r="F122" s="123" t="s">
        <v>77</v>
      </c>
      <c r="G122" s="124"/>
      <c r="H122" s="124"/>
      <c r="I122" s="124"/>
      <c r="J122" s="124"/>
      <c r="K122" s="125"/>
    </row>
    <row r="123" spans="2:11" s="97" customFormat="1" ht="15" customHeight="1" x14ac:dyDescent="0.25">
      <c r="B123" s="115"/>
      <c r="C123" s="115"/>
      <c r="D123" s="110" t="s">
        <v>78</v>
      </c>
      <c r="E123" s="111"/>
      <c r="F123" s="123" t="s">
        <v>79</v>
      </c>
      <c r="G123" s="124"/>
      <c r="H123" s="124"/>
      <c r="I123" s="124"/>
      <c r="J123" s="124"/>
      <c r="K123" s="125"/>
    </row>
    <row r="124" spans="2:11" s="97" customFormat="1" ht="15" customHeight="1" x14ac:dyDescent="0.25">
      <c r="B124" s="115"/>
      <c r="C124" s="109"/>
      <c r="D124" s="110" t="s">
        <v>80</v>
      </c>
      <c r="E124" s="111"/>
      <c r="F124" s="123" t="s">
        <v>81</v>
      </c>
      <c r="G124" s="124"/>
      <c r="H124" s="124"/>
      <c r="I124" s="124"/>
      <c r="J124" s="124"/>
      <c r="K124" s="125"/>
    </row>
    <row r="125" spans="2:11" s="97" customFormat="1" ht="15" customHeight="1" x14ac:dyDescent="0.25">
      <c r="B125" s="115"/>
      <c r="C125" s="108">
        <v>42</v>
      </c>
      <c r="D125" s="126" t="s">
        <v>76</v>
      </c>
      <c r="E125" s="127"/>
      <c r="F125" s="130" t="s">
        <v>184</v>
      </c>
      <c r="G125" s="131"/>
      <c r="H125" s="131"/>
      <c r="I125" s="131"/>
      <c r="J125" s="131"/>
      <c r="K125" s="132"/>
    </row>
    <row r="126" spans="2:11" s="97" customFormat="1" ht="15" customHeight="1" x14ac:dyDescent="0.25">
      <c r="B126" s="115"/>
      <c r="C126" s="115"/>
      <c r="D126" s="128"/>
      <c r="E126" s="129"/>
      <c r="F126" s="123" t="s">
        <v>77</v>
      </c>
      <c r="G126" s="124"/>
      <c r="H126" s="124"/>
      <c r="I126" s="124"/>
      <c r="J126" s="124"/>
      <c r="K126" s="125"/>
    </row>
    <row r="127" spans="2:11" s="97" customFormat="1" ht="15" customHeight="1" x14ac:dyDescent="0.25">
      <c r="B127" s="115"/>
      <c r="C127" s="115"/>
      <c r="D127" s="104" t="s">
        <v>78</v>
      </c>
      <c r="E127" s="105"/>
      <c r="F127" s="123" t="s">
        <v>79</v>
      </c>
      <c r="G127" s="124"/>
      <c r="H127" s="124"/>
      <c r="I127" s="124"/>
      <c r="J127" s="124"/>
      <c r="K127" s="125"/>
    </row>
    <row r="128" spans="2:11" s="97" customFormat="1" ht="15" customHeight="1" x14ac:dyDescent="0.25">
      <c r="B128" s="115"/>
      <c r="C128" s="115"/>
      <c r="D128" s="104" t="s">
        <v>80</v>
      </c>
      <c r="E128" s="105"/>
      <c r="F128" s="123" t="s">
        <v>81</v>
      </c>
      <c r="G128" s="124"/>
      <c r="H128" s="124"/>
      <c r="I128" s="124"/>
      <c r="J128" s="124"/>
      <c r="K128" s="125"/>
    </row>
    <row r="129" spans="1:13" s="97" customFormat="1" ht="15" customHeight="1" x14ac:dyDescent="0.25">
      <c r="B129" s="109"/>
      <c r="C129" s="109"/>
      <c r="D129" s="104" t="s">
        <v>185</v>
      </c>
      <c r="E129" s="105"/>
      <c r="F129" s="123" t="s">
        <v>186</v>
      </c>
      <c r="G129" s="124"/>
      <c r="H129" s="124"/>
      <c r="I129" s="124"/>
      <c r="J129" s="124"/>
      <c r="K129" s="125"/>
    </row>
    <row r="130" spans="1:13" s="97" customFormat="1" ht="15" customHeight="1" x14ac:dyDescent="0.25">
      <c r="B130" s="108" t="s">
        <v>87</v>
      </c>
      <c r="C130" s="116" t="s">
        <v>85</v>
      </c>
      <c r="D130" s="119" t="s">
        <v>73</v>
      </c>
      <c r="E130" s="120"/>
      <c r="F130" s="107" t="s">
        <v>187</v>
      </c>
      <c r="G130" s="107"/>
      <c r="H130" s="107"/>
      <c r="I130" s="107"/>
      <c r="J130" s="107"/>
      <c r="K130" s="107"/>
    </row>
    <row r="131" spans="1:13" s="97" customFormat="1" ht="15" customHeight="1" x14ac:dyDescent="0.25">
      <c r="B131" s="115"/>
      <c r="C131" s="117"/>
      <c r="D131" s="121"/>
      <c r="E131" s="122"/>
      <c r="F131" s="114" t="s">
        <v>75</v>
      </c>
      <c r="G131" s="114"/>
      <c r="H131" s="114"/>
      <c r="I131" s="114"/>
      <c r="J131" s="114"/>
      <c r="K131" s="114"/>
    </row>
    <row r="132" spans="1:13" s="97" customFormat="1" ht="15" customHeight="1" x14ac:dyDescent="0.25">
      <c r="B132" s="115"/>
      <c r="C132" s="117"/>
      <c r="D132" s="110" t="s">
        <v>76</v>
      </c>
      <c r="E132" s="111"/>
      <c r="F132" s="114" t="s">
        <v>77</v>
      </c>
      <c r="G132" s="114"/>
      <c r="H132" s="114"/>
      <c r="I132" s="114"/>
      <c r="J132" s="114"/>
      <c r="K132" s="114"/>
    </row>
    <row r="133" spans="1:13" s="97" customFormat="1" ht="15" customHeight="1" x14ac:dyDescent="0.25">
      <c r="B133" s="115"/>
      <c r="C133" s="117"/>
      <c r="D133" s="110" t="s">
        <v>78</v>
      </c>
      <c r="E133" s="111"/>
      <c r="F133" s="114" t="s">
        <v>79</v>
      </c>
      <c r="G133" s="114"/>
      <c r="H133" s="114"/>
      <c r="I133" s="114"/>
      <c r="J133" s="114"/>
      <c r="K133" s="114"/>
    </row>
    <row r="134" spans="1:13" s="97" customFormat="1" ht="15" customHeight="1" x14ac:dyDescent="0.25">
      <c r="B134" s="109"/>
      <c r="C134" s="118"/>
      <c r="D134" s="110" t="s">
        <v>80</v>
      </c>
      <c r="E134" s="111"/>
      <c r="F134" s="107" t="s">
        <v>188</v>
      </c>
      <c r="G134" s="107"/>
      <c r="H134" s="107"/>
      <c r="I134" s="107"/>
      <c r="J134" s="107"/>
      <c r="K134" s="107"/>
    </row>
    <row r="135" spans="1:13" s="97" customFormat="1" ht="15" customHeight="1" x14ac:dyDescent="0.25">
      <c r="B135" s="108" t="s">
        <v>88</v>
      </c>
      <c r="C135" s="108" t="s">
        <v>86</v>
      </c>
      <c r="D135" s="110" t="s">
        <v>78</v>
      </c>
      <c r="E135" s="111"/>
      <c r="F135" s="112" t="s">
        <v>189</v>
      </c>
      <c r="G135" s="113"/>
      <c r="H135" s="113"/>
      <c r="I135" s="113"/>
      <c r="J135" s="113"/>
      <c r="K135" s="113"/>
    </row>
    <row r="136" spans="1:13" s="97" customFormat="1" ht="15" customHeight="1" x14ac:dyDescent="0.25">
      <c r="B136" s="109"/>
      <c r="C136" s="109"/>
      <c r="D136" s="110" t="s">
        <v>80</v>
      </c>
      <c r="E136" s="111"/>
      <c r="F136" s="114" t="s">
        <v>81</v>
      </c>
      <c r="G136" s="114"/>
      <c r="H136" s="114"/>
      <c r="I136" s="114"/>
      <c r="J136" s="114"/>
      <c r="K136" s="114"/>
    </row>
    <row r="137" spans="1:13" s="97" customFormat="1" x14ac:dyDescent="0.25"/>
    <row r="138" spans="1:13" s="97" customFormat="1" x14ac:dyDescent="0.25"/>
    <row r="140" spans="1:13" s="97" customFormat="1" ht="15" customHeight="1" x14ac:dyDescent="0.25">
      <c r="A140" s="106" t="s">
        <v>190</v>
      </c>
      <c r="B140" s="106"/>
      <c r="C140" s="106"/>
      <c r="D140" s="106"/>
      <c r="E140" s="106"/>
      <c r="F140" s="106"/>
      <c r="G140" s="106"/>
      <c r="H140" s="106"/>
      <c r="I140" s="106"/>
      <c r="J140" s="106"/>
      <c r="K140" s="106"/>
      <c r="L140" s="106"/>
      <c r="M140" s="106"/>
    </row>
    <row r="141" spans="1:13" s="97" customFormat="1" x14ac:dyDescent="0.25">
      <c r="A141" s="106"/>
      <c r="B141" s="106"/>
      <c r="C141" s="106"/>
      <c r="D141" s="106"/>
      <c r="E141" s="106"/>
      <c r="F141" s="106"/>
      <c r="G141" s="106"/>
      <c r="H141" s="106"/>
      <c r="I141" s="106"/>
      <c r="J141" s="106"/>
      <c r="K141" s="106"/>
      <c r="L141" s="106"/>
      <c r="M141" s="106"/>
    </row>
    <row r="142" spans="1:13" s="97" customFormat="1" x14ac:dyDescent="0.25">
      <c r="A142" s="106"/>
      <c r="B142" s="106"/>
      <c r="C142" s="106"/>
      <c r="D142" s="106"/>
      <c r="E142" s="106"/>
      <c r="F142" s="106"/>
      <c r="G142" s="106"/>
      <c r="H142" s="106"/>
      <c r="I142" s="106"/>
      <c r="J142" s="106"/>
      <c r="K142" s="106"/>
      <c r="L142" s="106"/>
      <c r="M142" s="106"/>
    </row>
    <row r="143" spans="1:13" x14ac:dyDescent="0.25">
      <c r="A143" s="106"/>
      <c r="B143" s="106"/>
      <c r="C143" s="106"/>
      <c r="D143" s="106"/>
      <c r="E143" s="106"/>
      <c r="F143" s="106"/>
      <c r="G143" s="106"/>
      <c r="H143" s="106"/>
      <c r="I143" s="106"/>
      <c r="J143" s="106"/>
      <c r="K143" s="106"/>
      <c r="L143" s="106"/>
      <c r="M143" s="106"/>
    </row>
    <row r="144" spans="1:13" x14ac:dyDescent="0.25">
      <c r="A144" s="106"/>
      <c r="B144" s="106"/>
      <c r="C144" s="106"/>
      <c r="D144" s="106"/>
      <c r="E144" s="106"/>
      <c r="F144" s="106"/>
      <c r="G144" s="106"/>
      <c r="H144" s="106"/>
      <c r="I144" s="106"/>
      <c r="J144" s="106"/>
      <c r="K144" s="106"/>
      <c r="L144" s="106"/>
      <c r="M144" s="106"/>
    </row>
  </sheetData>
  <sheetProtection algorithmName="SHA-512" hashValue="pOd+mt3hp4nUGDibjI4fsBjQWKkiPb1ZeeI01n6SpjU6MkTnRXWf1FmWc0nu+sXZwVTwzSycwNmK5lt5Mn5O9A==" saltValue="YrX4XeclBufMZlylvE4POQ==" spinCount="100000" sheet="1" objects="1" scenarios="1"/>
  <mergeCells count="64">
    <mergeCell ref="B83:M87"/>
    <mergeCell ref="B35:E35"/>
    <mergeCell ref="F35:H35"/>
    <mergeCell ref="I37:M40"/>
    <mergeCell ref="I41:M43"/>
    <mergeCell ref="I44:M47"/>
    <mergeCell ref="I48:M49"/>
    <mergeCell ref="B54:M54"/>
    <mergeCell ref="B56:M59"/>
    <mergeCell ref="B61:M66"/>
    <mergeCell ref="B68:M74"/>
    <mergeCell ref="B76:M81"/>
    <mergeCell ref="B89:M95"/>
    <mergeCell ref="B97:L97"/>
    <mergeCell ref="B99:L100"/>
    <mergeCell ref="B104:M108"/>
    <mergeCell ref="D115:E115"/>
    <mergeCell ref="F115:K115"/>
    <mergeCell ref="D116:E116"/>
    <mergeCell ref="F116:K116"/>
    <mergeCell ref="D117:E117"/>
    <mergeCell ref="F117:K117"/>
    <mergeCell ref="B118:B119"/>
    <mergeCell ref="C118:C119"/>
    <mergeCell ref="D118:E118"/>
    <mergeCell ref="F118:K118"/>
    <mergeCell ref="D119:E119"/>
    <mergeCell ref="F119:K119"/>
    <mergeCell ref="B120:B129"/>
    <mergeCell ref="C120:C124"/>
    <mergeCell ref="D120:E121"/>
    <mergeCell ref="F120:K120"/>
    <mergeCell ref="F121:K121"/>
    <mergeCell ref="D122:E122"/>
    <mergeCell ref="F122:K122"/>
    <mergeCell ref="D123:E123"/>
    <mergeCell ref="F123:K123"/>
    <mergeCell ref="D124:E124"/>
    <mergeCell ref="F133:K133"/>
    <mergeCell ref="D134:E134"/>
    <mergeCell ref="F124:K124"/>
    <mergeCell ref="C125:C129"/>
    <mergeCell ref="D125:E126"/>
    <mergeCell ref="F125:K125"/>
    <mergeCell ref="F126:K126"/>
    <mergeCell ref="F127:K127"/>
    <mergeCell ref="F128:K128"/>
    <mergeCell ref="F129:K129"/>
    <mergeCell ref="A140:M144"/>
    <mergeCell ref="F134:K134"/>
    <mergeCell ref="B135:B136"/>
    <mergeCell ref="C135:C136"/>
    <mergeCell ref="D135:E135"/>
    <mergeCell ref="F135:K135"/>
    <mergeCell ref="D136:E136"/>
    <mergeCell ref="F136:K136"/>
    <mergeCell ref="B130:B134"/>
    <mergeCell ref="C130:C134"/>
    <mergeCell ref="D130:E131"/>
    <mergeCell ref="F130:K130"/>
    <mergeCell ref="F131:K131"/>
    <mergeCell ref="D132:E132"/>
    <mergeCell ref="F132:K132"/>
    <mergeCell ref="D133:E1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27BC-A8D9-48DB-8F5B-111A50DAE278}">
  <dimension ref="A1:U23"/>
  <sheetViews>
    <sheetView tabSelected="1" topLeftCell="C1" workbookViewId="0">
      <selection activeCell="H22" sqref="H22"/>
    </sheetView>
  </sheetViews>
  <sheetFormatPr defaultRowHeight="15" x14ac:dyDescent="0.25"/>
  <cols>
    <col min="1" max="1" width="12.85546875" bestFit="1" customWidth="1"/>
    <col min="2" max="2" width="27" customWidth="1"/>
    <col min="3" max="3" width="11.42578125" bestFit="1" customWidth="1"/>
    <col min="4" max="4" width="10.5703125" bestFit="1" customWidth="1"/>
    <col min="5" max="5" width="14" bestFit="1" customWidth="1"/>
    <col min="6" max="6" width="10.5703125" bestFit="1" customWidth="1"/>
    <col min="7" max="7" width="11.85546875" bestFit="1" customWidth="1"/>
    <col min="8" max="8" width="10.5703125" bestFit="1" customWidth="1"/>
    <col min="9" max="9" width="11.42578125" bestFit="1" customWidth="1"/>
    <col min="10" max="10" width="11.85546875" bestFit="1" customWidth="1"/>
    <col min="11" max="13" width="10.5703125" bestFit="1" customWidth="1"/>
    <col min="14" max="14" width="13.42578125" bestFit="1" customWidth="1"/>
    <col min="15" max="15" width="14.5703125" bestFit="1" customWidth="1"/>
    <col min="16" max="16" width="14.140625" bestFit="1" customWidth="1"/>
    <col min="17" max="17" width="12" bestFit="1" customWidth="1"/>
    <col min="18" max="18" width="10.5703125" bestFit="1" customWidth="1"/>
    <col min="19" max="19" width="15.5703125" bestFit="1" customWidth="1"/>
    <col min="20" max="20" width="11.5703125" bestFit="1" customWidth="1"/>
  </cols>
  <sheetData>
    <row r="1" spans="1:21" s="19" customFormat="1" x14ac:dyDescent="0.25">
      <c r="A1" s="63" t="s">
        <v>89</v>
      </c>
      <c r="B1" s="62" t="s">
        <v>89</v>
      </c>
      <c r="C1" s="79">
        <v>2017</v>
      </c>
      <c r="D1" s="79">
        <v>2020</v>
      </c>
      <c r="E1" s="85">
        <v>2021</v>
      </c>
      <c r="F1" s="85">
        <v>2022</v>
      </c>
      <c r="G1" s="85">
        <v>2023</v>
      </c>
      <c r="H1" s="63">
        <v>2023</v>
      </c>
      <c r="I1" s="79"/>
      <c r="J1" s="79"/>
      <c r="K1" s="79"/>
      <c r="L1" s="79"/>
      <c r="M1" s="79"/>
      <c r="N1" s="79"/>
      <c r="O1" s="79"/>
      <c r="P1" s="79"/>
      <c r="Q1" s="79"/>
      <c r="R1" s="79"/>
      <c r="S1" s="79"/>
      <c r="T1" s="79"/>
    </row>
    <row r="2" spans="1:21" s="63" customFormat="1" x14ac:dyDescent="0.25">
      <c r="A2" s="62" t="s">
        <v>33</v>
      </c>
      <c r="B2" s="62" t="s">
        <v>90</v>
      </c>
      <c r="C2" s="63" t="s">
        <v>158</v>
      </c>
      <c r="D2" s="63" t="s">
        <v>158</v>
      </c>
      <c r="E2" s="80" t="s">
        <v>157</v>
      </c>
      <c r="F2" s="80" t="s">
        <v>157</v>
      </c>
      <c r="G2" s="80" t="s">
        <v>157</v>
      </c>
      <c r="H2" s="63" t="s">
        <v>158</v>
      </c>
      <c r="I2" s="80"/>
      <c r="J2" s="80"/>
      <c r="K2" s="80"/>
      <c r="L2" s="80"/>
      <c r="M2" s="80"/>
      <c r="N2" s="80"/>
      <c r="O2" s="80"/>
      <c r="P2" s="80"/>
      <c r="Q2" s="80"/>
      <c r="R2" s="80"/>
      <c r="S2" s="80"/>
      <c r="T2" s="80"/>
    </row>
    <row r="3" spans="1:21" x14ac:dyDescent="0.25">
      <c r="A3" t="s">
        <v>134</v>
      </c>
      <c r="B3" t="s">
        <v>108</v>
      </c>
      <c r="C3" s="3"/>
      <c r="D3" s="87" t="s">
        <v>156</v>
      </c>
      <c r="E3" s="12">
        <v>657</v>
      </c>
      <c r="F3" s="12">
        <v>669</v>
      </c>
      <c r="G3" s="81">
        <v>1767</v>
      </c>
      <c r="I3" s="3"/>
      <c r="J3" s="3"/>
      <c r="L3" s="81"/>
      <c r="M3" s="81"/>
      <c r="N3" s="81"/>
      <c r="O3" s="81"/>
      <c r="P3" s="81"/>
      <c r="Q3" s="81"/>
      <c r="R3" s="81"/>
      <c r="S3" s="81"/>
      <c r="T3" s="81"/>
      <c r="U3" s="81"/>
    </row>
    <row r="4" spans="1:21" x14ac:dyDescent="0.25">
      <c r="A4" t="s">
        <v>135</v>
      </c>
      <c r="B4" t="s">
        <v>108</v>
      </c>
      <c r="C4" s="3"/>
      <c r="D4" s="87" t="s">
        <v>156</v>
      </c>
      <c r="E4" s="12">
        <v>966</v>
      </c>
      <c r="F4" s="12">
        <v>951</v>
      </c>
      <c r="G4" s="81">
        <v>1310</v>
      </c>
      <c r="I4" s="3"/>
      <c r="J4" s="3"/>
      <c r="L4" s="81"/>
      <c r="M4" s="81"/>
      <c r="N4" s="81"/>
      <c r="O4" s="81"/>
      <c r="P4" s="81"/>
      <c r="Q4" s="81"/>
      <c r="R4" s="81"/>
      <c r="S4" s="81"/>
      <c r="T4" s="81"/>
      <c r="U4" s="81"/>
    </row>
    <row r="5" spans="1:21" x14ac:dyDescent="0.25">
      <c r="A5" t="s">
        <v>136</v>
      </c>
      <c r="B5" t="s">
        <v>109</v>
      </c>
      <c r="C5" s="4">
        <v>48822</v>
      </c>
      <c r="D5" s="4">
        <v>40434</v>
      </c>
      <c r="E5" s="12">
        <v>46923</v>
      </c>
      <c r="F5" s="12">
        <v>47847</v>
      </c>
      <c r="G5" s="81">
        <v>42254</v>
      </c>
      <c r="H5" s="88">
        <v>42204</v>
      </c>
      <c r="I5" s="3"/>
      <c r="J5" s="3"/>
      <c r="L5" s="81"/>
      <c r="M5" s="81"/>
      <c r="N5" s="81"/>
      <c r="O5" s="81"/>
      <c r="P5" s="81"/>
      <c r="Q5" s="81"/>
      <c r="R5" s="81"/>
      <c r="S5" s="81"/>
      <c r="T5" s="81"/>
      <c r="U5" s="81"/>
    </row>
    <row r="6" spans="1:21" x14ac:dyDescent="0.25">
      <c r="A6" t="s">
        <v>137</v>
      </c>
      <c r="B6" t="s">
        <v>17</v>
      </c>
      <c r="C6" s="4">
        <v>430049</v>
      </c>
      <c r="D6" s="4">
        <v>366686</v>
      </c>
      <c r="E6" s="12">
        <v>357719</v>
      </c>
      <c r="F6" s="12">
        <v>338798</v>
      </c>
      <c r="G6" s="81">
        <v>319672</v>
      </c>
      <c r="H6" s="88">
        <v>319511</v>
      </c>
      <c r="I6" s="3"/>
      <c r="J6" s="3"/>
      <c r="L6" s="81"/>
      <c r="M6" s="81"/>
      <c r="N6" s="81"/>
      <c r="O6" s="81"/>
      <c r="P6" s="81"/>
      <c r="Q6" s="81"/>
      <c r="R6" s="81"/>
      <c r="S6" s="81"/>
      <c r="T6" s="81"/>
      <c r="U6" s="81"/>
    </row>
    <row r="7" spans="1:21" x14ac:dyDescent="0.25">
      <c r="A7" t="s">
        <v>138</v>
      </c>
      <c r="B7" t="s">
        <v>18</v>
      </c>
      <c r="C7" s="4">
        <v>630519</v>
      </c>
      <c r="D7" s="4">
        <v>637385</v>
      </c>
      <c r="E7" s="12">
        <v>680294</v>
      </c>
      <c r="F7" s="12">
        <v>693304</v>
      </c>
      <c r="G7" s="81">
        <v>705907</v>
      </c>
      <c r="H7" s="88">
        <v>707513</v>
      </c>
      <c r="I7" s="3"/>
      <c r="J7" s="3"/>
      <c r="L7" s="81"/>
      <c r="M7" s="81"/>
      <c r="N7" s="81"/>
      <c r="O7" s="81"/>
      <c r="P7" s="81"/>
      <c r="Q7" s="81"/>
      <c r="R7" s="81"/>
      <c r="S7" s="81"/>
      <c r="T7" s="81"/>
      <c r="U7" s="81"/>
    </row>
    <row r="8" spans="1:21" x14ac:dyDescent="0.25">
      <c r="A8" t="s">
        <v>139</v>
      </c>
      <c r="B8" t="s">
        <v>19</v>
      </c>
      <c r="C8" s="4">
        <v>69932</v>
      </c>
      <c r="D8" s="4">
        <v>91044</v>
      </c>
      <c r="E8" s="12">
        <v>96893</v>
      </c>
      <c r="F8" s="12">
        <v>96152</v>
      </c>
      <c r="G8" s="81">
        <v>94379</v>
      </c>
      <c r="H8" s="88">
        <v>100139</v>
      </c>
      <c r="I8" s="3"/>
      <c r="J8" s="3"/>
      <c r="L8" s="81"/>
      <c r="M8" s="81"/>
      <c r="N8" s="81"/>
      <c r="O8" s="81"/>
      <c r="P8" s="81"/>
      <c r="Q8" s="81"/>
      <c r="R8" s="81"/>
      <c r="S8" s="81"/>
      <c r="T8" s="81"/>
      <c r="U8" s="81"/>
    </row>
    <row r="9" spans="1:21" x14ac:dyDescent="0.25">
      <c r="A9" t="s">
        <v>140</v>
      </c>
      <c r="B9" t="s">
        <v>20</v>
      </c>
      <c r="C9" s="4">
        <v>307</v>
      </c>
      <c r="D9" s="4">
        <v>496</v>
      </c>
      <c r="E9" s="12">
        <v>443</v>
      </c>
      <c r="F9" s="12">
        <v>471</v>
      </c>
      <c r="G9" s="81">
        <v>565</v>
      </c>
      <c r="H9" s="88">
        <v>561</v>
      </c>
      <c r="I9" s="3"/>
      <c r="J9" s="3"/>
      <c r="L9" s="81"/>
      <c r="M9" s="81"/>
      <c r="N9" s="81"/>
      <c r="O9" s="81"/>
      <c r="P9" s="81"/>
      <c r="Q9" s="81"/>
      <c r="R9" s="81"/>
      <c r="S9" s="81"/>
      <c r="T9" s="81"/>
      <c r="U9" s="81"/>
    </row>
    <row r="10" spans="1:21" x14ac:dyDescent="0.25">
      <c r="A10" t="s">
        <v>141</v>
      </c>
      <c r="B10" t="s">
        <v>21</v>
      </c>
      <c r="C10" s="4">
        <v>448</v>
      </c>
      <c r="D10" s="4">
        <v>440</v>
      </c>
      <c r="E10" s="12">
        <v>370</v>
      </c>
      <c r="F10" s="12">
        <v>376</v>
      </c>
      <c r="G10" s="81">
        <v>428</v>
      </c>
      <c r="H10" s="88">
        <v>369</v>
      </c>
      <c r="I10" s="3"/>
      <c r="J10" s="3"/>
      <c r="L10" s="81"/>
      <c r="M10" s="81"/>
      <c r="N10" s="81"/>
      <c r="O10" s="81"/>
      <c r="P10" s="81"/>
      <c r="Q10" s="81"/>
      <c r="R10" s="81"/>
      <c r="S10" s="81"/>
      <c r="T10" s="81"/>
      <c r="U10" s="81"/>
    </row>
    <row r="11" spans="1:21" x14ac:dyDescent="0.25">
      <c r="A11" t="s">
        <v>142</v>
      </c>
      <c r="B11" t="s">
        <v>22</v>
      </c>
      <c r="C11" s="4">
        <v>3558</v>
      </c>
      <c r="D11" s="4">
        <v>3018</v>
      </c>
      <c r="E11" s="12">
        <v>3197</v>
      </c>
      <c r="F11" s="12">
        <v>3234</v>
      </c>
      <c r="G11" s="81">
        <v>3386</v>
      </c>
      <c r="H11" s="88">
        <v>3377</v>
      </c>
      <c r="I11" s="3"/>
      <c r="J11" s="3"/>
      <c r="L11" s="81"/>
      <c r="M11" s="81"/>
      <c r="N11" s="81"/>
      <c r="O11" s="81"/>
      <c r="P11" s="81"/>
      <c r="Q11" s="81"/>
      <c r="R11" s="81"/>
      <c r="S11" s="81"/>
      <c r="T11" s="81"/>
      <c r="U11" s="81"/>
    </row>
    <row r="12" spans="1:21" x14ac:dyDescent="0.25">
      <c r="A12" s="84">
        <v>51</v>
      </c>
      <c r="B12" s="84" t="s">
        <v>23</v>
      </c>
      <c r="C12" s="4">
        <v>1342.1503524240115</v>
      </c>
      <c r="D12" s="4">
        <v>833</v>
      </c>
      <c r="E12" s="64"/>
      <c r="F12" s="81"/>
      <c r="G12" s="81"/>
      <c r="H12" s="88">
        <v>1220</v>
      </c>
      <c r="I12" s="3"/>
      <c r="J12" s="3"/>
      <c r="L12" s="81"/>
      <c r="M12" s="81"/>
      <c r="N12" s="81"/>
      <c r="O12" s="81"/>
      <c r="P12" s="81"/>
      <c r="Q12" s="81"/>
      <c r="R12" s="81"/>
      <c r="S12" s="81"/>
      <c r="T12" s="81"/>
      <c r="U12" s="81"/>
    </row>
    <row r="13" spans="1:21" x14ac:dyDescent="0.25">
      <c r="A13" t="s">
        <v>143</v>
      </c>
      <c r="B13" t="s">
        <v>110</v>
      </c>
      <c r="C13" s="4">
        <v>42778.849647575975</v>
      </c>
      <c r="D13" s="4">
        <v>34774</v>
      </c>
      <c r="E13" s="12">
        <v>41807</v>
      </c>
      <c r="F13" s="12">
        <v>43916</v>
      </c>
      <c r="G13" s="81">
        <v>49868</v>
      </c>
      <c r="H13" s="88">
        <v>51255</v>
      </c>
      <c r="I13" s="3"/>
      <c r="J13" s="3"/>
      <c r="L13" s="81"/>
      <c r="M13" s="81"/>
      <c r="N13" s="81"/>
      <c r="O13" s="81"/>
      <c r="P13" s="81"/>
      <c r="Q13" s="81"/>
      <c r="R13" s="81"/>
      <c r="S13" s="81"/>
      <c r="T13" s="81"/>
      <c r="U13" s="81"/>
    </row>
    <row r="14" spans="1:21" x14ac:dyDescent="0.25">
      <c r="A14" t="s">
        <v>144</v>
      </c>
      <c r="B14" t="s">
        <v>111</v>
      </c>
      <c r="C14" s="4">
        <v>2730</v>
      </c>
      <c r="D14" s="4">
        <v>1172</v>
      </c>
      <c r="E14" s="12">
        <v>1184</v>
      </c>
      <c r="F14" s="12">
        <v>1206</v>
      </c>
      <c r="G14" s="81">
        <v>1304</v>
      </c>
      <c r="H14" s="88">
        <v>2069</v>
      </c>
      <c r="I14" s="3"/>
      <c r="J14" s="3"/>
      <c r="L14" s="81"/>
      <c r="M14" s="81"/>
      <c r="N14" s="81"/>
      <c r="O14" s="81"/>
      <c r="P14" s="81"/>
      <c r="Q14" s="81"/>
      <c r="R14" s="81"/>
      <c r="S14" s="81"/>
      <c r="T14" s="81"/>
      <c r="U14" s="81"/>
    </row>
    <row r="15" spans="1:21" x14ac:dyDescent="0.25">
      <c r="A15" t="s">
        <v>145</v>
      </c>
      <c r="B15" t="s">
        <v>26</v>
      </c>
      <c r="C15" s="86">
        <v>4232</v>
      </c>
      <c r="D15" s="86">
        <v>3378</v>
      </c>
      <c r="E15" s="12">
        <v>1560</v>
      </c>
      <c r="F15" s="12">
        <v>1570</v>
      </c>
      <c r="G15" s="81">
        <v>4356</v>
      </c>
      <c r="H15" s="88">
        <v>3518</v>
      </c>
      <c r="I15" s="3"/>
      <c r="J15" s="3"/>
      <c r="L15" s="81"/>
      <c r="M15" s="81"/>
      <c r="N15" s="81"/>
      <c r="O15" s="81"/>
      <c r="P15" s="81"/>
      <c r="Q15" s="81"/>
      <c r="R15" s="81"/>
      <c r="S15" s="81"/>
      <c r="T15" s="81"/>
      <c r="U15" s="81"/>
    </row>
    <row r="16" spans="1:21" x14ac:dyDescent="0.25">
      <c r="A16" t="s">
        <v>146</v>
      </c>
      <c r="B16" t="s">
        <v>112</v>
      </c>
      <c r="C16" s="90">
        <v>4542</v>
      </c>
      <c r="D16" s="90">
        <v>12724</v>
      </c>
      <c r="E16" s="12">
        <v>13821</v>
      </c>
      <c r="F16" s="12">
        <v>14013</v>
      </c>
      <c r="G16" s="81">
        <v>13875</v>
      </c>
      <c r="H16" s="88">
        <v>5413</v>
      </c>
      <c r="K16" s="81"/>
      <c r="L16" s="81"/>
      <c r="M16" s="81"/>
      <c r="N16" s="81"/>
      <c r="O16" s="81"/>
      <c r="P16" s="81"/>
      <c r="Q16" s="81"/>
      <c r="R16" s="81"/>
      <c r="S16" s="81"/>
      <c r="T16" s="81"/>
      <c r="U16" s="81"/>
    </row>
    <row r="17" spans="1:20" ht="15.75" thickBot="1" x14ac:dyDescent="0.3">
      <c r="A17" s="75" t="s">
        <v>147</v>
      </c>
      <c r="B17" s="75" t="s">
        <v>113</v>
      </c>
      <c r="C17" s="92">
        <v>3580</v>
      </c>
      <c r="D17" s="92">
        <v>4325</v>
      </c>
      <c r="E17" s="15">
        <v>4403</v>
      </c>
      <c r="F17" s="15">
        <v>4443</v>
      </c>
      <c r="G17" s="82">
        <v>4383</v>
      </c>
      <c r="H17" s="89">
        <v>3590</v>
      </c>
      <c r="I17" s="91"/>
      <c r="J17" s="91"/>
      <c r="K17" s="91"/>
      <c r="L17" s="91"/>
      <c r="M17" s="91"/>
      <c r="N17" s="91"/>
      <c r="O17" s="91"/>
      <c r="P17" s="91"/>
      <c r="Q17" s="91"/>
      <c r="R17" s="91"/>
      <c r="S17" s="91"/>
      <c r="T17" s="91"/>
    </row>
    <row r="18" spans="1:20" ht="15.75" thickTop="1" x14ac:dyDescent="0.25">
      <c r="A18" s="64">
        <v>2023</v>
      </c>
      <c r="B18" t="s">
        <v>148</v>
      </c>
      <c r="C18" s="69">
        <f>SUM(C5:C17)</f>
        <v>1242840</v>
      </c>
      <c r="D18" s="69">
        <f>SUM(D5:D17)</f>
        <v>1196709</v>
      </c>
      <c r="E18" s="69">
        <f>SUM(E3:E17)</f>
        <v>1250237</v>
      </c>
      <c r="F18" s="69">
        <f>SUM(F3:F17)</f>
        <v>1246950</v>
      </c>
      <c r="G18" s="69">
        <f>SUM(G3:G17)</f>
        <v>1243454</v>
      </c>
      <c r="H18" s="69">
        <f>SUM(H5:H17)</f>
        <v>1240739</v>
      </c>
      <c r="I18" s="69"/>
      <c r="J18" s="69"/>
      <c r="K18" s="69"/>
      <c r="L18" s="69"/>
      <c r="M18" s="69"/>
      <c r="N18" s="69"/>
      <c r="O18" s="69"/>
      <c r="P18" s="69"/>
      <c r="Q18" s="69"/>
      <c r="R18" s="69"/>
      <c r="S18" s="69"/>
      <c r="T18" s="69"/>
    </row>
    <row r="19" spans="1:20" x14ac:dyDescent="0.25">
      <c r="H19" s="69"/>
    </row>
    <row r="20" spans="1:20" x14ac:dyDescent="0.25">
      <c r="H20" s="69"/>
    </row>
    <row r="22" spans="1:20" x14ac:dyDescent="0.25">
      <c r="A22" s="16" t="s">
        <v>29</v>
      </c>
    </row>
    <row r="23" spans="1:20" x14ac:dyDescent="0.25">
      <c r="A23" s="16" t="s">
        <v>159</v>
      </c>
    </row>
  </sheetData>
  <sheetProtection algorithmName="SHA-512" hashValue="ANVGLpHGMnlPZzy82cjyNReT0oTVityCiMOHG7nwG37ej/+2QlQ8SToS+amIykBLeENkmvdN6KuutWv4Fb4qlQ==" saltValue="rePWxHk7PEA1E0G3v0uscg==" spinCount="100000" sheet="1" objects="1" scenarios="1"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16A6-B32A-4C78-A42B-6AD756116840}">
  <dimension ref="A1:S28"/>
  <sheetViews>
    <sheetView workbookViewId="0">
      <selection activeCell="B16" sqref="B16"/>
    </sheetView>
  </sheetViews>
  <sheetFormatPr defaultRowHeight="15" x14ac:dyDescent="0.25"/>
  <cols>
    <col min="1" max="1" width="12.85546875" bestFit="1" customWidth="1"/>
    <col min="2" max="2" width="29.7109375" bestFit="1" customWidth="1"/>
    <col min="3" max="3" width="11.5703125" style="76" bestFit="1" customWidth="1"/>
    <col min="4" max="4" width="16" style="76" bestFit="1" customWidth="1"/>
    <col min="5" max="5" width="12.42578125" style="76" bestFit="1" customWidth="1"/>
    <col min="6" max="6" width="13.5703125" style="76" bestFit="1" customWidth="1"/>
    <col min="7" max="12" width="10.5703125" style="76" bestFit="1" customWidth="1"/>
    <col min="13" max="13" width="11.85546875" style="76" bestFit="1" customWidth="1"/>
    <col min="14" max="14" width="12.85546875" style="76" bestFit="1" customWidth="1"/>
    <col min="15" max="15" width="12.42578125" style="76" bestFit="1" customWidth="1"/>
    <col min="16" max="17" width="10.5703125" style="76" bestFit="1" customWidth="1"/>
    <col min="18" max="18" width="13.85546875" style="76" bestFit="1" customWidth="1"/>
    <col min="19" max="19" width="11.5703125" style="76" bestFit="1" customWidth="1"/>
  </cols>
  <sheetData>
    <row r="1" spans="1:19" s="19" customFormat="1" x14ac:dyDescent="0.25">
      <c r="A1" s="63" t="s">
        <v>89</v>
      </c>
      <c r="B1" s="62" t="s">
        <v>89</v>
      </c>
      <c r="C1" s="85">
        <v>2023</v>
      </c>
      <c r="D1" s="85">
        <v>2023</v>
      </c>
      <c r="E1" s="85">
        <v>2023</v>
      </c>
      <c r="F1" s="85">
        <v>2023</v>
      </c>
      <c r="G1" s="85">
        <v>2023</v>
      </c>
      <c r="H1" s="85">
        <v>2023</v>
      </c>
      <c r="I1" s="85">
        <v>2023</v>
      </c>
      <c r="J1" s="85">
        <v>2023</v>
      </c>
      <c r="K1" s="85">
        <v>2023</v>
      </c>
      <c r="L1" s="85">
        <v>2023</v>
      </c>
      <c r="M1" s="85">
        <v>2023</v>
      </c>
      <c r="N1" s="85">
        <v>2023</v>
      </c>
      <c r="O1" s="85">
        <v>2023</v>
      </c>
      <c r="P1" s="85">
        <v>2023</v>
      </c>
      <c r="Q1" s="85">
        <v>2023</v>
      </c>
      <c r="R1" s="85">
        <v>2023</v>
      </c>
      <c r="S1" s="85">
        <v>2023</v>
      </c>
    </row>
    <row r="2" spans="1:19" s="19" customFormat="1" x14ac:dyDescent="0.25">
      <c r="A2" s="19" t="s">
        <v>33</v>
      </c>
      <c r="B2" s="19" t="s">
        <v>90</v>
      </c>
      <c r="C2" s="63" t="s">
        <v>160</v>
      </c>
      <c r="D2" s="63" t="s">
        <v>92</v>
      </c>
      <c r="E2" s="63" t="s">
        <v>93</v>
      </c>
      <c r="F2" s="63" t="s">
        <v>94</v>
      </c>
      <c r="G2" s="63" t="s">
        <v>95</v>
      </c>
      <c r="H2" s="63" t="s">
        <v>96</v>
      </c>
      <c r="I2" s="63" t="s">
        <v>97</v>
      </c>
      <c r="J2" s="63" t="s">
        <v>98</v>
      </c>
      <c r="K2" s="63" t="s">
        <v>99</v>
      </c>
      <c r="L2" s="63" t="s">
        <v>100</v>
      </c>
      <c r="M2" s="63" t="s">
        <v>101</v>
      </c>
      <c r="N2" s="63" t="s">
        <v>102</v>
      </c>
      <c r="O2" s="63" t="s">
        <v>103</v>
      </c>
      <c r="P2" s="63" t="s">
        <v>104</v>
      </c>
      <c r="Q2" s="63" t="s">
        <v>105</v>
      </c>
      <c r="R2" s="63" t="s">
        <v>106</v>
      </c>
      <c r="S2" s="63" t="s">
        <v>107</v>
      </c>
    </row>
    <row r="3" spans="1:19" x14ac:dyDescent="0.25">
      <c r="A3" t="s">
        <v>136</v>
      </c>
      <c r="B3" t="s">
        <v>109</v>
      </c>
      <c r="C3" s="88">
        <v>42204</v>
      </c>
      <c r="D3" s="88">
        <v>3333</v>
      </c>
      <c r="E3" s="88">
        <v>2080</v>
      </c>
      <c r="F3" s="88">
        <v>6792</v>
      </c>
      <c r="G3" s="88">
        <v>1040</v>
      </c>
      <c r="H3" s="88">
        <v>1689</v>
      </c>
      <c r="I3" s="88">
        <v>4014</v>
      </c>
      <c r="J3" s="88">
        <v>1178</v>
      </c>
      <c r="K3" s="88">
        <v>1162</v>
      </c>
      <c r="L3" s="88">
        <v>2325</v>
      </c>
      <c r="M3" s="88">
        <v>4453</v>
      </c>
      <c r="N3" s="88">
        <v>555</v>
      </c>
      <c r="O3" s="88">
        <v>1098</v>
      </c>
      <c r="P3" s="88">
        <v>1668</v>
      </c>
      <c r="Q3" s="88">
        <v>1278</v>
      </c>
      <c r="R3" s="88">
        <v>705</v>
      </c>
      <c r="S3" s="88">
        <v>8834</v>
      </c>
    </row>
    <row r="4" spans="1:19" x14ac:dyDescent="0.25">
      <c r="A4" t="s">
        <v>137</v>
      </c>
      <c r="B4" t="s">
        <v>17</v>
      </c>
      <c r="C4" s="88">
        <v>319511</v>
      </c>
      <c r="D4" s="88">
        <v>24836</v>
      </c>
      <c r="E4" s="88">
        <v>12588</v>
      </c>
      <c r="F4" s="88">
        <v>75102</v>
      </c>
      <c r="G4" s="88">
        <v>5630</v>
      </c>
      <c r="H4" s="88">
        <v>12796</v>
      </c>
      <c r="I4" s="88">
        <v>29875</v>
      </c>
      <c r="J4" s="88">
        <v>9252</v>
      </c>
      <c r="K4" s="88">
        <v>8520</v>
      </c>
      <c r="L4" s="88">
        <v>12312</v>
      </c>
      <c r="M4" s="88">
        <v>33297</v>
      </c>
      <c r="N4" s="88">
        <v>3279</v>
      </c>
      <c r="O4" s="88">
        <v>9259</v>
      </c>
      <c r="P4" s="88">
        <v>10800</v>
      </c>
      <c r="Q4" s="88">
        <v>9683</v>
      </c>
      <c r="R4" s="88">
        <v>5985</v>
      </c>
      <c r="S4" s="88">
        <v>56297</v>
      </c>
    </row>
    <row r="5" spans="1:19" x14ac:dyDescent="0.25">
      <c r="A5" t="s">
        <v>138</v>
      </c>
      <c r="B5" t="s">
        <v>18</v>
      </c>
      <c r="C5" s="88">
        <v>707513</v>
      </c>
      <c r="D5" s="88">
        <v>50418</v>
      </c>
      <c r="E5" s="88">
        <v>35262</v>
      </c>
      <c r="F5" s="88">
        <v>142385</v>
      </c>
      <c r="G5" s="88">
        <v>17308</v>
      </c>
      <c r="H5" s="88">
        <v>32588</v>
      </c>
      <c r="I5" s="88">
        <v>63709</v>
      </c>
      <c r="J5" s="88">
        <v>22783</v>
      </c>
      <c r="K5" s="88">
        <v>21880</v>
      </c>
      <c r="L5" s="88">
        <v>34340</v>
      </c>
      <c r="M5" s="88">
        <v>73205</v>
      </c>
      <c r="N5" s="88">
        <v>10365</v>
      </c>
      <c r="O5" s="88">
        <v>19882</v>
      </c>
      <c r="P5" s="88">
        <v>28309</v>
      </c>
      <c r="Q5" s="88">
        <v>21988</v>
      </c>
      <c r="R5" s="88">
        <v>17636</v>
      </c>
      <c r="S5" s="88">
        <v>115455</v>
      </c>
    </row>
    <row r="6" spans="1:19" x14ac:dyDescent="0.25">
      <c r="A6" t="s">
        <v>139</v>
      </c>
      <c r="B6" t="s">
        <v>19</v>
      </c>
      <c r="C6" s="88">
        <v>100139</v>
      </c>
      <c r="D6" s="88">
        <v>6593</v>
      </c>
      <c r="E6" s="88">
        <v>6106</v>
      </c>
      <c r="F6" s="88">
        <v>26436</v>
      </c>
      <c r="G6" s="88">
        <v>2361</v>
      </c>
      <c r="H6" s="88">
        <v>4208</v>
      </c>
      <c r="I6" s="88">
        <v>9783</v>
      </c>
      <c r="J6" s="88">
        <v>2751</v>
      </c>
      <c r="K6" s="88">
        <v>2290</v>
      </c>
      <c r="L6" s="88">
        <v>3200</v>
      </c>
      <c r="M6" s="88">
        <v>11680</v>
      </c>
      <c r="N6" s="88">
        <v>1357</v>
      </c>
      <c r="O6" s="88">
        <v>2308</v>
      </c>
      <c r="P6" s="88">
        <v>3317</v>
      </c>
      <c r="Q6" s="88">
        <v>2693</v>
      </c>
      <c r="R6" s="88">
        <v>2272</v>
      </c>
      <c r="S6" s="88">
        <v>12784</v>
      </c>
    </row>
    <row r="7" spans="1:19" x14ac:dyDescent="0.25">
      <c r="A7" t="s">
        <v>140</v>
      </c>
      <c r="B7" t="s">
        <v>20</v>
      </c>
      <c r="C7" s="88">
        <v>561</v>
      </c>
      <c r="D7" s="88">
        <v>49</v>
      </c>
      <c r="E7" s="88">
        <v>41</v>
      </c>
      <c r="F7" s="88">
        <v>145</v>
      </c>
      <c r="G7" s="88">
        <v>10</v>
      </c>
      <c r="H7" s="88">
        <v>25</v>
      </c>
      <c r="I7" s="88">
        <v>55</v>
      </c>
      <c r="J7" s="88">
        <v>3</v>
      </c>
      <c r="K7" s="88">
        <v>16</v>
      </c>
      <c r="L7" s="88">
        <v>18</v>
      </c>
      <c r="M7" s="88">
        <v>75</v>
      </c>
      <c r="N7" s="88">
        <v>6</v>
      </c>
      <c r="O7" s="88">
        <v>12</v>
      </c>
      <c r="P7" s="88">
        <v>30</v>
      </c>
      <c r="Q7" s="88">
        <v>19</v>
      </c>
      <c r="R7" s="88">
        <v>8</v>
      </c>
      <c r="S7" s="88">
        <v>49</v>
      </c>
    </row>
    <row r="8" spans="1:19" x14ac:dyDescent="0.25">
      <c r="A8" t="s">
        <v>141</v>
      </c>
      <c r="B8" t="s">
        <v>21</v>
      </c>
      <c r="C8" s="88">
        <v>369</v>
      </c>
      <c r="D8" s="88">
        <v>54</v>
      </c>
      <c r="E8" s="88">
        <v>21</v>
      </c>
      <c r="F8" s="88">
        <v>83</v>
      </c>
      <c r="G8" s="88">
        <v>2</v>
      </c>
      <c r="H8" s="88">
        <v>76</v>
      </c>
      <c r="I8" s="88">
        <v>15</v>
      </c>
      <c r="J8" s="88">
        <v>1</v>
      </c>
      <c r="K8" s="88">
        <v>1</v>
      </c>
      <c r="L8" s="88">
        <v>2</v>
      </c>
      <c r="M8" s="88">
        <v>35</v>
      </c>
      <c r="N8" s="88">
        <v>1</v>
      </c>
      <c r="O8" s="88">
        <v>2</v>
      </c>
      <c r="P8" s="88">
        <v>1</v>
      </c>
      <c r="Q8" s="88">
        <v>5</v>
      </c>
      <c r="R8" s="88">
        <v>3</v>
      </c>
      <c r="S8" s="88">
        <v>67</v>
      </c>
    </row>
    <row r="9" spans="1:19" x14ac:dyDescent="0.25">
      <c r="A9" t="s">
        <v>142</v>
      </c>
      <c r="B9" t="s">
        <v>22</v>
      </c>
      <c r="C9" s="88">
        <v>3377</v>
      </c>
      <c r="D9" s="88">
        <v>272</v>
      </c>
      <c r="E9" s="88">
        <v>245</v>
      </c>
      <c r="F9" s="88">
        <v>498</v>
      </c>
      <c r="G9" s="88">
        <v>75</v>
      </c>
      <c r="H9" s="88">
        <v>141</v>
      </c>
      <c r="I9" s="88">
        <v>287</v>
      </c>
      <c r="J9" s="88">
        <v>132</v>
      </c>
      <c r="K9" s="88">
        <v>89</v>
      </c>
      <c r="L9" s="88">
        <v>215</v>
      </c>
      <c r="M9" s="88">
        <v>393</v>
      </c>
      <c r="N9" s="88">
        <v>54</v>
      </c>
      <c r="O9" s="88">
        <v>75</v>
      </c>
      <c r="P9" s="88">
        <v>176</v>
      </c>
      <c r="Q9" s="88">
        <v>94</v>
      </c>
      <c r="R9" s="88">
        <v>109</v>
      </c>
      <c r="S9" s="88">
        <v>522</v>
      </c>
    </row>
    <row r="10" spans="1:19" x14ac:dyDescent="0.25">
      <c r="A10" t="s">
        <v>143</v>
      </c>
      <c r="B10" t="s">
        <v>110</v>
      </c>
      <c r="C10" s="88">
        <v>52475</v>
      </c>
      <c r="D10" s="88">
        <v>3566</v>
      </c>
      <c r="E10" s="88">
        <v>3548</v>
      </c>
      <c r="F10" s="88">
        <v>8671</v>
      </c>
      <c r="G10" s="88">
        <v>1338</v>
      </c>
      <c r="H10" s="88">
        <v>2887</v>
      </c>
      <c r="I10" s="88">
        <v>5469</v>
      </c>
      <c r="J10" s="88">
        <v>1744</v>
      </c>
      <c r="K10" s="88">
        <v>1527</v>
      </c>
      <c r="L10" s="88">
        <v>2576</v>
      </c>
      <c r="M10" s="88">
        <v>6238</v>
      </c>
      <c r="N10" s="88">
        <v>881</v>
      </c>
      <c r="O10" s="88">
        <v>1434</v>
      </c>
      <c r="P10" s="88">
        <v>2138</v>
      </c>
      <c r="Q10" s="88">
        <v>1653</v>
      </c>
      <c r="R10" s="88">
        <v>1657</v>
      </c>
      <c r="S10" s="88">
        <v>7148</v>
      </c>
    </row>
    <row r="11" spans="1:19" x14ac:dyDescent="0.25">
      <c r="A11" t="s">
        <v>144</v>
      </c>
      <c r="B11" t="s">
        <v>111</v>
      </c>
      <c r="C11" s="88">
        <v>2069</v>
      </c>
      <c r="D11" s="88">
        <v>115</v>
      </c>
      <c r="E11" s="88">
        <v>12</v>
      </c>
      <c r="F11" s="88">
        <v>737</v>
      </c>
      <c r="G11" s="88">
        <v>12</v>
      </c>
      <c r="H11" s="88">
        <v>16</v>
      </c>
      <c r="I11" s="88">
        <v>118</v>
      </c>
      <c r="J11" s="88">
        <v>12</v>
      </c>
      <c r="K11" s="88">
        <v>8</v>
      </c>
      <c r="L11" s="88">
        <v>144</v>
      </c>
      <c r="M11" s="88">
        <v>132</v>
      </c>
      <c r="N11" s="88">
        <v>3</v>
      </c>
      <c r="O11" s="88">
        <v>16</v>
      </c>
      <c r="P11" s="88">
        <v>157</v>
      </c>
      <c r="Q11" s="88">
        <v>1</v>
      </c>
      <c r="R11" s="88">
        <v>24</v>
      </c>
      <c r="S11" s="88">
        <v>562</v>
      </c>
    </row>
    <row r="12" spans="1:19" x14ac:dyDescent="0.25">
      <c r="A12" t="s">
        <v>145</v>
      </c>
      <c r="B12" t="s">
        <v>26</v>
      </c>
      <c r="C12" s="88">
        <v>3518</v>
      </c>
      <c r="D12" s="88">
        <v>272</v>
      </c>
      <c r="E12" s="88">
        <v>160</v>
      </c>
      <c r="F12" s="88">
        <v>554</v>
      </c>
      <c r="G12" s="88">
        <v>107</v>
      </c>
      <c r="H12" s="88">
        <v>177</v>
      </c>
      <c r="I12" s="88">
        <v>330</v>
      </c>
      <c r="J12" s="88">
        <v>100</v>
      </c>
      <c r="K12" s="88">
        <v>122</v>
      </c>
      <c r="L12" s="88">
        <v>206</v>
      </c>
      <c r="M12" s="88">
        <v>353</v>
      </c>
      <c r="N12" s="88">
        <v>59</v>
      </c>
      <c r="O12" s="88">
        <v>101</v>
      </c>
      <c r="P12" s="88">
        <v>166</v>
      </c>
      <c r="Q12" s="88">
        <v>149</v>
      </c>
      <c r="R12" s="88">
        <v>79</v>
      </c>
      <c r="S12" s="88">
        <v>583</v>
      </c>
    </row>
    <row r="13" spans="1:19" x14ac:dyDescent="0.25">
      <c r="A13" t="s">
        <v>146</v>
      </c>
      <c r="B13" t="s">
        <v>112</v>
      </c>
      <c r="C13" s="88">
        <v>5413</v>
      </c>
      <c r="D13" s="88">
        <v>352</v>
      </c>
      <c r="E13" s="88">
        <v>1165</v>
      </c>
      <c r="F13" s="88">
        <v>580</v>
      </c>
      <c r="G13" s="88">
        <v>135</v>
      </c>
      <c r="H13" s="88">
        <v>211</v>
      </c>
      <c r="I13" s="88">
        <v>450</v>
      </c>
      <c r="J13" s="88">
        <v>127</v>
      </c>
      <c r="K13" s="88">
        <v>103</v>
      </c>
      <c r="L13" s="88">
        <v>205</v>
      </c>
      <c r="M13" s="88">
        <v>855</v>
      </c>
      <c r="N13" s="88">
        <v>131</v>
      </c>
      <c r="O13" s="88">
        <v>92</v>
      </c>
      <c r="P13" s="88">
        <v>274</v>
      </c>
      <c r="Q13" s="88">
        <v>259</v>
      </c>
      <c r="R13" s="88">
        <v>209</v>
      </c>
      <c r="S13" s="88">
        <v>265</v>
      </c>
    </row>
    <row r="14" spans="1:19" ht="15.75" thickBot="1" x14ac:dyDescent="0.3">
      <c r="A14" s="75" t="s">
        <v>147</v>
      </c>
      <c r="B14" s="75" t="s">
        <v>113</v>
      </c>
      <c r="C14" s="89">
        <v>3590</v>
      </c>
      <c r="D14" s="89">
        <v>282</v>
      </c>
      <c r="E14" s="89">
        <v>540</v>
      </c>
      <c r="F14" s="89">
        <v>832</v>
      </c>
      <c r="G14" s="89">
        <v>80</v>
      </c>
      <c r="H14" s="89">
        <v>82</v>
      </c>
      <c r="I14" s="89">
        <v>223</v>
      </c>
      <c r="J14" s="89">
        <v>33</v>
      </c>
      <c r="K14" s="89">
        <v>69</v>
      </c>
      <c r="L14" s="89">
        <v>252</v>
      </c>
      <c r="M14" s="89">
        <v>399</v>
      </c>
      <c r="N14" s="89">
        <v>35</v>
      </c>
      <c r="O14" s="89">
        <v>30</v>
      </c>
      <c r="P14" s="89">
        <v>231</v>
      </c>
      <c r="Q14" s="89">
        <v>70</v>
      </c>
      <c r="R14" s="89">
        <v>79</v>
      </c>
      <c r="S14" s="89">
        <v>353</v>
      </c>
    </row>
    <row r="15" spans="1:19" ht="15.75" thickTop="1" x14ac:dyDescent="0.25">
      <c r="C15" s="93">
        <f>SUM(C3:C14)</f>
        <v>1240739</v>
      </c>
      <c r="D15" s="93">
        <f t="shared" ref="D15:S15" si="0">SUM(D3:D14)</f>
        <v>90142</v>
      </c>
      <c r="E15" s="93">
        <f t="shared" si="0"/>
        <v>61768</v>
      </c>
      <c r="F15" s="93">
        <f t="shared" si="0"/>
        <v>262815</v>
      </c>
      <c r="G15" s="93">
        <f t="shared" si="0"/>
        <v>28098</v>
      </c>
      <c r="H15" s="93">
        <f t="shared" si="0"/>
        <v>54896</v>
      </c>
      <c r="I15" s="93">
        <f t="shared" si="0"/>
        <v>114328</v>
      </c>
      <c r="J15" s="93">
        <f t="shared" si="0"/>
        <v>38116</v>
      </c>
      <c r="K15" s="93">
        <f t="shared" si="0"/>
        <v>35787</v>
      </c>
      <c r="L15" s="93">
        <f t="shared" si="0"/>
        <v>55795</v>
      </c>
      <c r="M15" s="93">
        <f t="shared" si="0"/>
        <v>131115</v>
      </c>
      <c r="N15" s="93">
        <f t="shared" si="0"/>
        <v>16726</v>
      </c>
      <c r="O15" s="93">
        <f t="shared" si="0"/>
        <v>34309</v>
      </c>
      <c r="P15" s="93">
        <f t="shared" si="0"/>
        <v>47267</v>
      </c>
      <c r="Q15" s="93">
        <f t="shared" si="0"/>
        <v>37892</v>
      </c>
      <c r="R15" s="93">
        <f t="shared" si="0"/>
        <v>28766</v>
      </c>
      <c r="S15" s="93">
        <f t="shared" si="0"/>
        <v>202919</v>
      </c>
    </row>
    <row r="18" spans="1:19" x14ac:dyDescent="0.25">
      <c r="A18" s="16" t="s">
        <v>29</v>
      </c>
    </row>
    <row r="19" spans="1:19" x14ac:dyDescent="0.25">
      <c r="A19" s="16" t="s">
        <v>161</v>
      </c>
    </row>
    <row r="22" spans="1:19" x14ac:dyDescent="0.25">
      <c r="A22" s="64"/>
      <c r="B22" t="s">
        <v>162</v>
      </c>
      <c r="C22" s="69">
        <f>C15</f>
        <v>1240739</v>
      </c>
      <c r="D22" s="69">
        <f t="shared" ref="D22:S22" si="1">D15</f>
        <v>90142</v>
      </c>
      <c r="E22" s="69">
        <f t="shared" si="1"/>
        <v>61768</v>
      </c>
      <c r="F22" s="69">
        <f t="shared" si="1"/>
        <v>262815</v>
      </c>
      <c r="G22" s="69">
        <f t="shared" si="1"/>
        <v>28098</v>
      </c>
      <c r="H22" s="69">
        <f t="shared" si="1"/>
        <v>54896</v>
      </c>
      <c r="I22" s="69">
        <f t="shared" si="1"/>
        <v>114328</v>
      </c>
      <c r="J22" s="69">
        <f t="shared" si="1"/>
        <v>38116</v>
      </c>
      <c r="K22" s="69">
        <f t="shared" si="1"/>
        <v>35787</v>
      </c>
      <c r="L22" s="69">
        <f t="shared" si="1"/>
        <v>55795</v>
      </c>
      <c r="M22" s="69">
        <f t="shared" si="1"/>
        <v>131115</v>
      </c>
      <c r="N22" s="69">
        <f t="shared" si="1"/>
        <v>16726</v>
      </c>
      <c r="O22" s="69">
        <f t="shared" si="1"/>
        <v>34309</v>
      </c>
      <c r="P22" s="69">
        <f t="shared" si="1"/>
        <v>47267</v>
      </c>
      <c r="Q22" s="69">
        <f t="shared" si="1"/>
        <v>37892</v>
      </c>
      <c r="R22" s="69">
        <f t="shared" si="1"/>
        <v>28766</v>
      </c>
      <c r="S22" s="69">
        <f t="shared" si="1"/>
        <v>202919</v>
      </c>
    </row>
    <row r="23" spans="1:19" s="3" customFormat="1" x14ac:dyDescent="0.25">
      <c r="B23" s="83" t="s">
        <v>151</v>
      </c>
      <c r="C23" s="56">
        <v>1196709</v>
      </c>
      <c r="D23" s="57">
        <v>88239</v>
      </c>
      <c r="E23" s="57">
        <v>60192</v>
      </c>
      <c r="F23" s="57">
        <v>253339</v>
      </c>
      <c r="G23" s="57">
        <v>27044</v>
      </c>
      <c r="H23" s="57">
        <v>52934</v>
      </c>
      <c r="I23" s="57">
        <v>110997</v>
      </c>
      <c r="J23" s="57">
        <v>36655</v>
      </c>
      <c r="K23" s="57">
        <v>34167</v>
      </c>
      <c r="L23" s="57">
        <v>53155</v>
      </c>
      <c r="M23" s="57">
        <v>126499</v>
      </c>
      <c r="N23" s="57">
        <v>15768</v>
      </c>
      <c r="O23" s="57">
        <v>32880</v>
      </c>
      <c r="P23" s="57">
        <v>45459</v>
      </c>
      <c r="Q23" s="57">
        <v>36223</v>
      </c>
      <c r="R23" s="57">
        <v>27861</v>
      </c>
      <c r="S23" s="57">
        <v>195297</v>
      </c>
    </row>
    <row r="24" spans="1:19" x14ac:dyDescent="0.25">
      <c r="B24" t="s">
        <v>152</v>
      </c>
      <c r="C24" s="69">
        <f>C22-C23</f>
        <v>44030</v>
      </c>
      <c r="D24" s="69">
        <f t="shared" ref="D24:S24" si="2">D22-D23</f>
        <v>1903</v>
      </c>
      <c r="E24" s="69">
        <f t="shared" si="2"/>
        <v>1576</v>
      </c>
      <c r="F24" s="69">
        <f t="shared" si="2"/>
        <v>9476</v>
      </c>
      <c r="G24" s="69">
        <f t="shared" si="2"/>
        <v>1054</v>
      </c>
      <c r="H24" s="69">
        <f t="shared" si="2"/>
        <v>1962</v>
      </c>
      <c r="I24" s="69">
        <f t="shared" si="2"/>
        <v>3331</v>
      </c>
      <c r="J24" s="69">
        <f t="shared" si="2"/>
        <v>1461</v>
      </c>
      <c r="K24" s="69">
        <f t="shared" si="2"/>
        <v>1620</v>
      </c>
      <c r="L24" s="69">
        <f t="shared" si="2"/>
        <v>2640</v>
      </c>
      <c r="M24" s="69">
        <f t="shared" si="2"/>
        <v>4616</v>
      </c>
      <c r="N24" s="69">
        <f t="shared" si="2"/>
        <v>958</v>
      </c>
      <c r="O24" s="69">
        <f t="shared" si="2"/>
        <v>1429</v>
      </c>
      <c r="P24" s="69">
        <f t="shared" si="2"/>
        <v>1808</v>
      </c>
      <c r="Q24" s="69">
        <f t="shared" si="2"/>
        <v>1669</v>
      </c>
      <c r="R24" s="69">
        <f t="shared" si="2"/>
        <v>905</v>
      </c>
      <c r="S24" s="69">
        <f t="shared" si="2"/>
        <v>7622</v>
      </c>
    </row>
    <row r="25" spans="1:19" x14ac:dyDescent="0.25">
      <c r="C25"/>
      <c r="D25"/>
      <c r="E25"/>
      <c r="F25"/>
      <c r="G25"/>
      <c r="H25"/>
      <c r="I25"/>
      <c r="J25"/>
      <c r="K25"/>
      <c r="L25"/>
      <c r="M25"/>
      <c r="N25"/>
      <c r="O25"/>
      <c r="P25"/>
      <c r="Q25"/>
      <c r="R25"/>
      <c r="S25"/>
    </row>
    <row r="26" spans="1:19" x14ac:dyDescent="0.25">
      <c r="A26" s="76"/>
      <c r="B26" t="s">
        <v>153</v>
      </c>
      <c r="C26" s="58">
        <f>(C24/C23)*100</f>
        <v>3.679257029068888</v>
      </c>
      <c r="D26" s="58">
        <f t="shared" ref="D26:S26" si="3">(D24/D23)*100</f>
        <v>2.1566427543376512</v>
      </c>
      <c r="E26" s="58">
        <f t="shared" si="3"/>
        <v>2.6182881446039343</v>
      </c>
      <c r="F26" s="58">
        <f t="shared" si="3"/>
        <v>3.7404426479934001</v>
      </c>
      <c r="G26" s="58">
        <f t="shared" si="3"/>
        <v>3.8973524626534535</v>
      </c>
      <c r="H26" s="58">
        <f t="shared" si="3"/>
        <v>3.7065024369970154</v>
      </c>
      <c r="I26" s="58">
        <f t="shared" si="3"/>
        <v>3.0009820085227528</v>
      </c>
      <c r="J26" s="58">
        <f t="shared" si="3"/>
        <v>3.9858136679852683</v>
      </c>
      <c r="K26" s="58">
        <f t="shared" si="3"/>
        <v>4.7414171569057864</v>
      </c>
      <c r="L26" s="58">
        <f t="shared" si="3"/>
        <v>4.9666070924654315</v>
      </c>
      <c r="M26" s="58">
        <f t="shared" si="3"/>
        <v>3.649040703879082</v>
      </c>
      <c r="N26" s="58">
        <f t="shared" si="3"/>
        <v>6.0755961440892943</v>
      </c>
      <c r="O26" s="58">
        <f t="shared" si="3"/>
        <v>4.3461070559610704</v>
      </c>
      <c r="P26" s="58">
        <f t="shared" si="3"/>
        <v>3.9772102333971269</v>
      </c>
      <c r="Q26" s="58">
        <f t="shared" si="3"/>
        <v>4.6075697761091021</v>
      </c>
      <c r="R26" s="58">
        <f t="shared" si="3"/>
        <v>3.248268188507232</v>
      </c>
      <c r="S26" s="58">
        <f t="shared" si="3"/>
        <v>3.902773724122746</v>
      </c>
    </row>
    <row r="27" spans="1:19" x14ac:dyDescent="0.25">
      <c r="C27"/>
      <c r="D27"/>
      <c r="E27"/>
      <c r="F27"/>
      <c r="G27"/>
      <c r="H27"/>
      <c r="I27"/>
      <c r="J27"/>
      <c r="K27"/>
      <c r="L27"/>
      <c r="M27"/>
      <c r="N27"/>
      <c r="O27"/>
      <c r="P27"/>
      <c r="Q27"/>
      <c r="R27"/>
      <c r="S27"/>
    </row>
    <row r="28" spans="1:19" x14ac:dyDescent="0.25">
      <c r="B28" s="19" t="s">
        <v>154</v>
      </c>
    </row>
  </sheetData>
  <sheetProtection algorithmName="SHA-512" hashValue="IkMjzLiBdTQVFUZ9vqg7z/ZTy7MbGeeyYKukzBIr/05vLz/lJLQ+MyVMMIb1KLcYUq6It2U3o+4gAEGqTPDqYA==" saltValue="gmCoQEsuJCox87OOS3JAP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CD20-B391-4F9F-A9E1-CBB3F0E0CEDD}">
  <dimension ref="A1:S31"/>
  <sheetViews>
    <sheetView topLeftCell="A16" workbookViewId="0">
      <selection activeCell="E28" sqref="E28"/>
    </sheetView>
  </sheetViews>
  <sheetFormatPr defaultRowHeight="15" x14ac:dyDescent="0.25"/>
  <cols>
    <col min="1" max="1" width="12.85546875" bestFit="1" customWidth="1"/>
    <col min="2" max="2" width="27" customWidth="1"/>
    <col min="3" max="3" width="11.85546875" bestFit="1" customWidth="1"/>
    <col min="4" max="4" width="17.85546875" bestFit="1" customWidth="1"/>
    <col min="5" max="5" width="14" bestFit="1" customWidth="1"/>
    <col min="6" max="6" width="15.28515625" bestFit="1" customWidth="1"/>
    <col min="7" max="8" width="11.42578125" bestFit="1" customWidth="1"/>
    <col min="9" max="9" width="11.85546875" bestFit="1" customWidth="1"/>
    <col min="10" max="12" width="10.5703125" bestFit="1" customWidth="1"/>
    <col min="13" max="13" width="13.42578125" bestFit="1" customWidth="1"/>
    <col min="14" max="14" width="14.5703125" bestFit="1" customWidth="1"/>
    <col min="15" max="15" width="14.140625" bestFit="1" customWidth="1"/>
    <col min="16" max="16" width="12" bestFit="1" customWidth="1"/>
    <col min="17" max="17" width="10.5703125" bestFit="1" customWidth="1"/>
    <col min="18" max="18" width="15.5703125" bestFit="1" customWidth="1"/>
    <col min="19" max="19" width="11.5703125" bestFit="1" customWidth="1"/>
  </cols>
  <sheetData>
    <row r="1" spans="1:19" s="19" customFormat="1" x14ac:dyDescent="0.25">
      <c r="A1" s="63" t="s">
        <v>89</v>
      </c>
      <c r="B1" s="62" t="s">
        <v>89</v>
      </c>
      <c r="C1" s="79">
        <v>2023</v>
      </c>
      <c r="D1" s="79">
        <v>2023</v>
      </c>
      <c r="E1" s="79">
        <v>2023</v>
      </c>
      <c r="F1" s="79">
        <v>2023</v>
      </c>
      <c r="G1" s="79">
        <v>2023</v>
      </c>
      <c r="H1" s="79">
        <v>2023</v>
      </c>
      <c r="I1" s="79">
        <v>2023</v>
      </c>
      <c r="J1" s="79">
        <v>2023</v>
      </c>
      <c r="K1" s="79">
        <v>2023</v>
      </c>
      <c r="L1" s="79">
        <v>2023</v>
      </c>
      <c r="M1" s="79">
        <v>2023</v>
      </c>
      <c r="N1" s="79">
        <v>2023</v>
      </c>
      <c r="O1" s="79">
        <v>2023</v>
      </c>
      <c r="P1" s="79">
        <v>2023</v>
      </c>
      <c r="Q1" s="79">
        <v>2023</v>
      </c>
      <c r="R1" s="79">
        <v>2023</v>
      </c>
      <c r="S1" s="79">
        <v>2023</v>
      </c>
    </row>
    <row r="2" spans="1:19" s="63" customFormat="1" x14ac:dyDescent="0.25">
      <c r="A2" s="62" t="s">
        <v>33</v>
      </c>
      <c r="B2" s="62" t="s">
        <v>90</v>
      </c>
      <c r="C2" s="80" t="s">
        <v>133</v>
      </c>
      <c r="D2" s="80" t="s">
        <v>92</v>
      </c>
      <c r="E2" s="80" t="s">
        <v>93</v>
      </c>
      <c r="F2" s="80" t="s">
        <v>94</v>
      </c>
      <c r="G2" s="80" t="s">
        <v>95</v>
      </c>
      <c r="H2" s="80" t="s">
        <v>96</v>
      </c>
      <c r="I2" s="80" t="s">
        <v>97</v>
      </c>
      <c r="J2" s="80" t="s">
        <v>98</v>
      </c>
      <c r="K2" s="80" t="s">
        <v>99</v>
      </c>
      <c r="L2" s="80" t="s">
        <v>100</v>
      </c>
      <c r="M2" s="80" t="s">
        <v>101</v>
      </c>
      <c r="N2" s="80" t="s">
        <v>102</v>
      </c>
      <c r="O2" s="80" t="s">
        <v>103</v>
      </c>
      <c r="P2" s="80" t="s">
        <v>104</v>
      </c>
      <c r="Q2" s="80" t="s">
        <v>105</v>
      </c>
      <c r="R2" s="80" t="s">
        <v>106</v>
      </c>
      <c r="S2" s="80" t="s">
        <v>107</v>
      </c>
    </row>
    <row r="3" spans="1:19" x14ac:dyDescent="0.25">
      <c r="A3" t="s">
        <v>134</v>
      </c>
      <c r="B3" t="s">
        <v>108</v>
      </c>
      <c r="C3" s="81">
        <v>1767</v>
      </c>
      <c r="D3" s="81">
        <v>73</v>
      </c>
      <c r="E3" s="81">
        <v>134</v>
      </c>
      <c r="F3" s="81">
        <v>312</v>
      </c>
      <c r="G3" s="81">
        <v>58</v>
      </c>
      <c r="H3" s="81">
        <v>72</v>
      </c>
      <c r="I3" s="81">
        <v>316</v>
      </c>
      <c r="J3" s="81">
        <v>77</v>
      </c>
      <c r="K3" s="81">
        <v>38</v>
      </c>
      <c r="L3" s="81">
        <v>59</v>
      </c>
      <c r="M3" s="81">
        <v>215</v>
      </c>
      <c r="N3" s="81">
        <v>31</v>
      </c>
      <c r="O3" s="81">
        <v>47</v>
      </c>
      <c r="P3" s="81">
        <v>58</v>
      </c>
      <c r="Q3" s="81">
        <v>34</v>
      </c>
      <c r="R3" s="81">
        <v>60</v>
      </c>
      <c r="S3" s="81">
        <v>183</v>
      </c>
    </row>
    <row r="4" spans="1:19" x14ac:dyDescent="0.25">
      <c r="A4" t="s">
        <v>135</v>
      </c>
      <c r="B4" t="s">
        <v>108</v>
      </c>
      <c r="C4" s="81">
        <v>1310</v>
      </c>
      <c r="D4" s="81">
        <v>89</v>
      </c>
      <c r="E4" s="81">
        <v>158</v>
      </c>
      <c r="F4" s="81">
        <v>167</v>
      </c>
      <c r="G4" s="81">
        <v>46</v>
      </c>
      <c r="H4" s="81">
        <v>38</v>
      </c>
      <c r="I4" s="81">
        <v>211</v>
      </c>
      <c r="J4" s="81">
        <v>45</v>
      </c>
      <c r="K4" s="81">
        <v>20</v>
      </c>
      <c r="L4" s="81">
        <v>58</v>
      </c>
      <c r="M4" s="81">
        <v>165</v>
      </c>
      <c r="N4" s="81">
        <v>37</v>
      </c>
      <c r="O4" s="81">
        <v>26</v>
      </c>
      <c r="P4" s="81">
        <v>52</v>
      </c>
      <c r="Q4" s="81">
        <v>32</v>
      </c>
      <c r="R4" s="81">
        <v>46</v>
      </c>
      <c r="S4" s="81">
        <v>120</v>
      </c>
    </row>
    <row r="5" spans="1:19" x14ac:dyDescent="0.25">
      <c r="A5" t="s">
        <v>136</v>
      </c>
      <c r="B5" t="s">
        <v>109</v>
      </c>
      <c r="C5" s="81">
        <v>42254</v>
      </c>
      <c r="D5" s="81">
        <v>3339</v>
      </c>
      <c r="E5" s="81">
        <v>2083</v>
      </c>
      <c r="F5" s="81">
        <v>6794</v>
      </c>
      <c r="G5" s="81">
        <v>1042</v>
      </c>
      <c r="H5" s="81">
        <v>1692</v>
      </c>
      <c r="I5" s="81">
        <v>4019</v>
      </c>
      <c r="J5" s="81">
        <v>1181</v>
      </c>
      <c r="K5" s="81">
        <v>1161</v>
      </c>
      <c r="L5" s="81">
        <v>2326</v>
      </c>
      <c r="M5" s="81">
        <v>4461</v>
      </c>
      <c r="N5" s="81">
        <v>558</v>
      </c>
      <c r="O5" s="81">
        <v>1100</v>
      </c>
      <c r="P5" s="81">
        <v>1671</v>
      </c>
      <c r="Q5" s="81">
        <v>1278</v>
      </c>
      <c r="R5" s="81">
        <v>705</v>
      </c>
      <c r="S5" s="81">
        <v>8844</v>
      </c>
    </row>
    <row r="6" spans="1:19" x14ac:dyDescent="0.25">
      <c r="A6" t="s">
        <v>137</v>
      </c>
      <c r="B6" t="s">
        <v>17</v>
      </c>
      <c r="C6" s="81">
        <v>319672</v>
      </c>
      <c r="D6" s="81">
        <v>24858</v>
      </c>
      <c r="E6" s="81">
        <v>12595</v>
      </c>
      <c r="F6" s="81">
        <v>75159</v>
      </c>
      <c r="G6" s="81">
        <v>5636</v>
      </c>
      <c r="H6" s="81">
        <v>12796</v>
      </c>
      <c r="I6" s="81">
        <v>29888</v>
      </c>
      <c r="J6" s="81">
        <v>9260</v>
      </c>
      <c r="K6" s="81">
        <v>8528</v>
      </c>
      <c r="L6" s="81">
        <v>12321</v>
      </c>
      <c r="M6" s="81">
        <v>33311</v>
      </c>
      <c r="N6" s="81">
        <v>3277</v>
      </c>
      <c r="O6" s="81">
        <v>9260</v>
      </c>
      <c r="P6" s="81">
        <v>10802</v>
      </c>
      <c r="Q6" s="81">
        <v>9680</v>
      </c>
      <c r="R6" s="81">
        <v>5994</v>
      </c>
      <c r="S6" s="81">
        <v>56307</v>
      </c>
    </row>
    <row r="7" spans="1:19" x14ac:dyDescent="0.25">
      <c r="A7" t="s">
        <v>138</v>
      </c>
      <c r="B7" t="s">
        <v>18</v>
      </c>
      <c r="C7" s="81">
        <v>705907</v>
      </c>
      <c r="D7" s="81">
        <v>50344</v>
      </c>
      <c r="E7" s="81">
        <v>35180</v>
      </c>
      <c r="F7" s="81">
        <v>142116</v>
      </c>
      <c r="G7" s="81">
        <v>17224</v>
      </c>
      <c r="H7" s="81">
        <v>32468</v>
      </c>
      <c r="I7" s="81">
        <v>63595</v>
      </c>
      <c r="J7" s="81">
        <v>22717</v>
      </c>
      <c r="K7" s="81">
        <v>21808</v>
      </c>
      <c r="L7" s="81">
        <v>34239</v>
      </c>
      <c r="M7" s="81">
        <v>73170</v>
      </c>
      <c r="N7" s="81">
        <v>10317</v>
      </c>
      <c r="O7" s="81">
        <v>19831</v>
      </c>
      <c r="P7" s="81">
        <v>28258</v>
      </c>
      <c r="Q7" s="81">
        <v>21912</v>
      </c>
      <c r="R7" s="81">
        <v>17559</v>
      </c>
      <c r="S7" s="81">
        <v>115169</v>
      </c>
    </row>
    <row r="8" spans="1:19" x14ac:dyDescent="0.25">
      <c r="A8" t="s">
        <v>139</v>
      </c>
      <c r="B8" t="s">
        <v>19</v>
      </c>
      <c r="C8" s="81">
        <v>94379</v>
      </c>
      <c r="D8" s="81">
        <v>6092</v>
      </c>
      <c r="E8" s="81">
        <v>5856</v>
      </c>
      <c r="F8" s="81">
        <v>24662</v>
      </c>
      <c r="G8" s="81">
        <v>2276</v>
      </c>
      <c r="H8" s="81">
        <v>4045</v>
      </c>
      <c r="I8" s="81">
        <v>9391</v>
      </c>
      <c r="J8" s="81">
        <v>2614</v>
      </c>
      <c r="K8" s="81">
        <v>2154</v>
      </c>
      <c r="L8" s="81">
        <v>3029</v>
      </c>
      <c r="M8" s="81">
        <v>11066</v>
      </c>
      <c r="N8" s="81">
        <v>1294</v>
      </c>
      <c r="O8" s="81">
        <v>2187</v>
      </c>
      <c r="P8" s="81">
        <v>3154</v>
      </c>
      <c r="Q8" s="81">
        <v>2576</v>
      </c>
      <c r="R8" s="81">
        <v>2177</v>
      </c>
      <c r="S8" s="81">
        <v>11806</v>
      </c>
    </row>
    <row r="9" spans="1:19" x14ac:dyDescent="0.25">
      <c r="A9" t="s">
        <v>140</v>
      </c>
      <c r="B9" t="s">
        <v>20</v>
      </c>
      <c r="C9" s="81">
        <v>565</v>
      </c>
      <c r="D9" s="81">
        <v>49</v>
      </c>
      <c r="E9" s="81">
        <v>41</v>
      </c>
      <c r="F9" s="81">
        <v>145</v>
      </c>
      <c r="G9" s="81">
        <v>10</v>
      </c>
      <c r="H9" s="81">
        <v>25</v>
      </c>
      <c r="I9" s="81">
        <v>55</v>
      </c>
      <c r="J9" s="81">
        <v>4</v>
      </c>
      <c r="K9" s="81">
        <v>17</v>
      </c>
      <c r="L9" s="81">
        <v>17</v>
      </c>
      <c r="M9" s="81">
        <v>75</v>
      </c>
      <c r="N9" s="81">
        <v>7</v>
      </c>
      <c r="O9" s="81">
        <v>14</v>
      </c>
      <c r="P9" s="81">
        <v>30</v>
      </c>
      <c r="Q9" s="81">
        <v>19</v>
      </c>
      <c r="R9" s="81">
        <v>8</v>
      </c>
      <c r="S9" s="81">
        <v>49</v>
      </c>
    </row>
    <row r="10" spans="1:19" x14ac:dyDescent="0.25">
      <c r="A10" t="s">
        <v>141</v>
      </c>
      <c r="B10" t="s">
        <v>21</v>
      </c>
      <c r="C10" s="81">
        <v>428</v>
      </c>
      <c r="D10" s="81">
        <v>58</v>
      </c>
      <c r="E10" s="81">
        <v>26</v>
      </c>
      <c r="F10" s="81">
        <v>103</v>
      </c>
      <c r="G10" s="81">
        <v>3</v>
      </c>
      <c r="H10" s="81">
        <v>78</v>
      </c>
      <c r="I10" s="81">
        <v>21</v>
      </c>
      <c r="J10" s="81">
        <v>1</v>
      </c>
      <c r="K10" s="81"/>
      <c r="L10" s="81">
        <v>9</v>
      </c>
      <c r="M10" s="81">
        <v>41</v>
      </c>
      <c r="N10" s="81">
        <v>1</v>
      </c>
      <c r="O10" s="81">
        <v>1</v>
      </c>
      <c r="P10" s="81">
        <v>3</v>
      </c>
      <c r="Q10" s="81">
        <v>5</v>
      </c>
      <c r="R10" s="81">
        <v>6</v>
      </c>
      <c r="S10" s="81">
        <v>72</v>
      </c>
    </row>
    <row r="11" spans="1:19" x14ac:dyDescent="0.25">
      <c r="A11" t="s">
        <v>142</v>
      </c>
      <c r="B11" t="s">
        <v>22</v>
      </c>
      <c r="C11" s="81">
        <v>3386</v>
      </c>
      <c r="D11" s="81">
        <v>273</v>
      </c>
      <c r="E11" s="81">
        <v>245</v>
      </c>
      <c r="F11" s="81">
        <v>498</v>
      </c>
      <c r="G11" s="81">
        <v>76</v>
      </c>
      <c r="H11" s="81">
        <v>141</v>
      </c>
      <c r="I11" s="81">
        <v>289</v>
      </c>
      <c r="J11" s="81">
        <v>132</v>
      </c>
      <c r="K11" s="81">
        <v>90</v>
      </c>
      <c r="L11" s="81">
        <v>216</v>
      </c>
      <c r="M11" s="81">
        <v>392</v>
      </c>
      <c r="N11" s="81">
        <v>54</v>
      </c>
      <c r="O11" s="81">
        <v>76</v>
      </c>
      <c r="P11" s="81">
        <v>177</v>
      </c>
      <c r="Q11" s="81">
        <v>94</v>
      </c>
      <c r="R11" s="81">
        <v>109</v>
      </c>
      <c r="S11" s="81">
        <v>524</v>
      </c>
    </row>
    <row r="12" spans="1:19" x14ac:dyDescent="0.25">
      <c r="A12" s="84">
        <v>51</v>
      </c>
      <c r="B12" s="84" t="s">
        <v>23</v>
      </c>
      <c r="C12" s="81"/>
      <c r="D12" s="81"/>
      <c r="E12" s="81"/>
      <c r="F12" s="81"/>
      <c r="G12" s="81"/>
      <c r="H12" s="81"/>
      <c r="I12" s="81"/>
      <c r="J12" s="81"/>
      <c r="K12" s="81"/>
      <c r="L12" s="81"/>
      <c r="M12" s="81"/>
      <c r="N12" s="81"/>
      <c r="O12" s="81"/>
      <c r="P12" s="81"/>
      <c r="Q12" s="81"/>
      <c r="R12" s="81"/>
      <c r="S12" s="81"/>
    </row>
    <row r="13" spans="1:19" x14ac:dyDescent="0.25">
      <c r="A13" t="s">
        <v>143</v>
      </c>
      <c r="B13" t="s">
        <v>110</v>
      </c>
      <c r="C13" s="81">
        <v>49868</v>
      </c>
      <c r="D13" s="81">
        <v>3552</v>
      </c>
      <c r="E13" s="81">
        <v>2880</v>
      </c>
      <c r="F13" s="81">
        <v>9409</v>
      </c>
      <c r="G13" s="81">
        <v>1214</v>
      </c>
      <c r="H13" s="81">
        <v>2614</v>
      </c>
      <c r="I13" s="81">
        <v>4620</v>
      </c>
      <c r="J13" s="81">
        <v>1610</v>
      </c>
      <c r="K13" s="81">
        <v>1462</v>
      </c>
      <c r="L13" s="81">
        <v>2331</v>
      </c>
      <c r="M13" s="81">
        <v>5891</v>
      </c>
      <c r="N13" s="81">
        <v>753</v>
      </c>
      <c r="O13" s="81">
        <v>1304</v>
      </c>
      <c r="P13" s="81">
        <v>1878</v>
      </c>
      <c r="Q13" s="81">
        <v>1492</v>
      </c>
      <c r="R13" s="81">
        <v>1417</v>
      </c>
      <c r="S13" s="81">
        <v>7441</v>
      </c>
    </row>
    <row r="14" spans="1:19" x14ac:dyDescent="0.25">
      <c r="A14" t="s">
        <v>144</v>
      </c>
      <c r="B14" t="s">
        <v>111</v>
      </c>
      <c r="C14" s="81">
        <v>1304</v>
      </c>
      <c r="D14" s="81">
        <v>64</v>
      </c>
      <c r="E14" s="81">
        <v>32</v>
      </c>
      <c r="F14" s="81">
        <v>494</v>
      </c>
      <c r="G14" s="81">
        <v>6</v>
      </c>
      <c r="H14" s="81">
        <v>10</v>
      </c>
      <c r="I14" s="81">
        <v>96</v>
      </c>
      <c r="J14" s="81">
        <v>7</v>
      </c>
      <c r="K14" s="81">
        <v>1</v>
      </c>
      <c r="L14" s="81">
        <v>96</v>
      </c>
      <c r="M14" s="81">
        <v>83</v>
      </c>
      <c r="N14" s="81">
        <v>3</v>
      </c>
      <c r="O14" s="81">
        <v>6</v>
      </c>
      <c r="P14" s="81">
        <v>155</v>
      </c>
      <c r="Q14" s="81">
        <v>1</v>
      </c>
      <c r="R14" s="81">
        <v>11</v>
      </c>
      <c r="S14" s="81">
        <v>239</v>
      </c>
    </row>
    <row r="15" spans="1:19" x14ac:dyDescent="0.25">
      <c r="A15" t="s">
        <v>145</v>
      </c>
      <c r="B15" t="s">
        <v>26</v>
      </c>
      <c r="C15" s="81">
        <v>4356</v>
      </c>
      <c r="D15" s="81">
        <v>311</v>
      </c>
      <c r="E15" s="81">
        <v>183</v>
      </c>
      <c r="F15" s="81">
        <v>749</v>
      </c>
      <c r="G15" s="81">
        <v>138</v>
      </c>
      <c r="H15" s="81">
        <v>230</v>
      </c>
      <c r="I15" s="81">
        <v>384</v>
      </c>
      <c r="J15" s="81">
        <v>127</v>
      </c>
      <c r="K15" s="81">
        <v>159</v>
      </c>
      <c r="L15" s="81">
        <v>255</v>
      </c>
      <c r="M15" s="81">
        <v>415</v>
      </c>
      <c r="N15" s="81">
        <v>74</v>
      </c>
      <c r="O15" s="81">
        <v>129</v>
      </c>
      <c r="P15" s="81">
        <v>201</v>
      </c>
      <c r="Q15" s="81">
        <v>197</v>
      </c>
      <c r="R15" s="81">
        <v>101</v>
      </c>
      <c r="S15" s="81">
        <v>703</v>
      </c>
    </row>
    <row r="16" spans="1:19" x14ac:dyDescent="0.25">
      <c r="A16" t="s">
        <v>146</v>
      </c>
      <c r="B16" t="s">
        <v>112</v>
      </c>
      <c r="C16" s="81">
        <v>13875</v>
      </c>
      <c r="D16" s="81">
        <v>885</v>
      </c>
      <c r="E16" s="81">
        <v>2082</v>
      </c>
      <c r="F16" s="81">
        <v>1515</v>
      </c>
      <c r="G16" s="81">
        <v>358</v>
      </c>
      <c r="H16" s="81">
        <v>662</v>
      </c>
      <c r="I16" s="81">
        <v>1748</v>
      </c>
      <c r="J16" s="81">
        <v>387</v>
      </c>
      <c r="K16" s="81">
        <v>322</v>
      </c>
      <c r="L16" s="81">
        <v>678</v>
      </c>
      <c r="M16" s="81">
        <v>1732</v>
      </c>
      <c r="N16" s="81">
        <v>314</v>
      </c>
      <c r="O16" s="81">
        <v>342</v>
      </c>
      <c r="P16" s="81">
        <v>695</v>
      </c>
      <c r="Q16" s="81">
        <v>543</v>
      </c>
      <c r="R16" s="81">
        <v>552</v>
      </c>
      <c r="S16" s="81">
        <v>1060</v>
      </c>
    </row>
    <row r="17" spans="1:19" ht="15.75" thickBot="1" x14ac:dyDescent="0.3">
      <c r="A17" s="75" t="s">
        <v>147</v>
      </c>
      <c r="B17" s="75" t="s">
        <v>113</v>
      </c>
      <c r="C17" s="82">
        <v>4383</v>
      </c>
      <c r="D17" s="82">
        <v>334</v>
      </c>
      <c r="E17" s="82">
        <v>519</v>
      </c>
      <c r="F17" s="82">
        <v>1079</v>
      </c>
      <c r="G17" s="82">
        <v>86</v>
      </c>
      <c r="H17" s="82">
        <v>88</v>
      </c>
      <c r="I17" s="82">
        <v>239</v>
      </c>
      <c r="J17" s="82">
        <v>39</v>
      </c>
      <c r="K17" s="82">
        <v>76</v>
      </c>
      <c r="L17" s="82">
        <v>304</v>
      </c>
      <c r="M17" s="82">
        <v>450</v>
      </c>
      <c r="N17" s="82">
        <v>35</v>
      </c>
      <c r="O17" s="82">
        <v>40</v>
      </c>
      <c r="P17" s="82">
        <v>245</v>
      </c>
      <c r="Q17" s="82">
        <v>70</v>
      </c>
      <c r="R17" s="82">
        <v>92</v>
      </c>
      <c r="S17" s="82">
        <v>687</v>
      </c>
    </row>
    <row r="18" spans="1:19" ht="15.75" thickTop="1" x14ac:dyDescent="0.25">
      <c r="A18" s="64">
        <v>2023</v>
      </c>
      <c r="B18" t="s">
        <v>148</v>
      </c>
      <c r="C18" s="69">
        <f>SUM(C3:C17)</f>
        <v>1243454</v>
      </c>
      <c r="D18" s="69">
        <f t="shared" ref="D18:S18" si="0">SUM(D3:D17)</f>
        <v>90321</v>
      </c>
      <c r="E18" s="69">
        <f t="shared" si="0"/>
        <v>62014</v>
      </c>
      <c r="F18" s="69">
        <f t="shared" si="0"/>
        <v>263202</v>
      </c>
      <c r="G18" s="69">
        <f t="shared" si="0"/>
        <v>28173</v>
      </c>
      <c r="H18" s="69">
        <f t="shared" si="0"/>
        <v>54959</v>
      </c>
      <c r="I18" s="69">
        <f t="shared" si="0"/>
        <v>114872</v>
      </c>
      <c r="J18" s="69">
        <f t="shared" si="0"/>
        <v>38201</v>
      </c>
      <c r="K18" s="69">
        <f t="shared" si="0"/>
        <v>35836</v>
      </c>
      <c r="L18" s="69">
        <f t="shared" si="0"/>
        <v>55938</v>
      </c>
      <c r="M18" s="69">
        <f t="shared" si="0"/>
        <v>131467</v>
      </c>
      <c r="N18" s="69">
        <f t="shared" si="0"/>
        <v>16755</v>
      </c>
      <c r="O18" s="69">
        <f t="shared" si="0"/>
        <v>34363</v>
      </c>
      <c r="P18" s="69">
        <f t="shared" si="0"/>
        <v>47379</v>
      </c>
      <c r="Q18" s="69">
        <f t="shared" si="0"/>
        <v>37933</v>
      </c>
      <c r="R18" s="69">
        <f t="shared" si="0"/>
        <v>28837</v>
      </c>
      <c r="S18" s="69">
        <f t="shared" si="0"/>
        <v>203204</v>
      </c>
    </row>
    <row r="20" spans="1:19" x14ac:dyDescent="0.25">
      <c r="A20" s="16" t="s">
        <v>29</v>
      </c>
    </row>
    <row r="21" spans="1:19" x14ac:dyDescent="0.25">
      <c r="A21" s="16" t="s">
        <v>149</v>
      </c>
    </row>
    <row r="23" spans="1:19" x14ac:dyDescent="0.25">
      <c r="A23" s="64"/>
      <c r="B23" t="s">
        <v>150</v>
      </c>
      <c r="C23" s="69">
        <f>SUM(C3:C17)</f>
        <v>1243454</v>
      </c>
      <c r="D23" s="69">
        <f t="shared" ref="D23:S23" si="1">SUM(D3:D17)</f>
        <v>90321</v>
      </c>
      <c r="E23" s="69">
        <f t="shared" si="1"/>
        <v>62014</v>
      </c>
      <c r="F23" s="69">
        <f t="shared" si="1"/>
        <v>263202</v>
      </c>
      <c r="G23" s="69">
        <f t="shared" si="1"/>
        <v>28173</v>
      </c>
      <c r="H23" s="69">
        <f t="shared" si="1"/>
        <v>54959</v>
      </c>
      <c r="I23" s="69">
        <f t="shared" si="1"/>
        <v>114872</v>
      </c>
      <c r="J23" s="69">
        <f t="shared" si="1"/>
        <v>38201</v>
      </c>
      <c r="K23" s="69">
        <f t="shared" si="1"/>
        <v>35836</v>
      </c>
      <c r="L23" s="69">
        <f t="shared" si="1"/>
        <v>55938</v>
      </c>
      <c r="M23" s="69">
        <f t="shared" si="1"/>
        <v>131467</v>
      </c>
      <c r="N23" s="69">
        <f t="shared" si="1"/>
        <v>16755</v>
      </c>
      <c r="O23" s="69">
        <f t="shared" si="1"/>
        <v>34363</v>
      </c>
      <c r="P23" s="69">
        <f t="shared" si="1"/>
        <v>47379</v>
      </c>
      <c r="Q23" s="69">
        <f t="shared" si="1"/>
        <v>37933</v>
      </c>
      <c r="R23" s="69">
        <f t="shared" si="1"/>
        <v>28837</v>
      </c>
      <c r="S23" s="69">
        <f t="shared" si="1"/>
        <v>203204</v>
      </c>
    </row>
    <row r="24" spans="1:19" s="3" customFormat="1" x14ac:dyDescent="0.25">
      <c r="B24" s="83" t="s">
        <v>151</v>
      </c>
      <c r="C24" s="56">
        <v>1196709</v>
      </c>
      <c r="D24" s="57">
        <v>88239</v>
      </c>
      <c r="E24" s="57">
        <v>60192</v>
      </c>
      <c r="F24" s="57">
        <v>253339</v>
      </c>
      <c r="G24" s="57">
        <v>27044</v>
      </c>
      <c r="H24" s="57">
        <v>52934</v>
      </c>
      <c r="I24" s="57">
        <v>110997</v>
      </c>
      <c r="J24" s="57">
        <v>36655</v>
      </c>
      <c r="K24" s="57">
        <v>34167</v>
      </c>
      <c r="L24" s="57">
        <v>53155</v>
      </c>
      <c r="M24" s="57">
        <v>126499</v>
      </c>
      <c r="N24" s="57">
        <v>15768</v>
      </c>
      <c r="O24" s="57">
        <v>32880</v>
      </c>
      <c r="P24" s="57">
        <v>45459</v>
      </c>
      <c r="Q24" s="57">
        <v>36223</v>
      </c>
      <c r="R24" s="57">
        <v>27861</v>
      </c>
      <c r="S24" s="57">
        <v>195297</v>
      </c>
    </row>
    <row r="25" spans="1:19" x14ac:dyDescent="0.25">
      <c r="B25" t="s">
        <v>152</v>
      </c>
      <c r="C25" s="69">
        <f>C23-C24</f>
        <v>46745</v>
      </c>
      <c r="D25" s="69">
        <f t="shared" ref="D25:S25" si="2">D23-D24</f>
        <v>2082</v>
      </c>
      <c r="E25" s="69">
        <f t="shared" si="2"/>
        <v>1822</v>
      </c>
      <c r="F25" s="69">
        <f t="shared" si="2"/>
        <v>9863</v>
      </c>
      <c r="G25" s="69">
        <f t="shared" si="2"/>
        <v>1129</v>
      </c>
      <c r="H25" s="69">
        <f t="shared" si="2"/>
        <v>2025</v>
      </c>
      <c r="I25" s="69">
        <f t="shared" si="2"/>
        <v>3875</v>
      </c>
      <c r="J25" s="69">
        <f t="shared" si="2"/>
        <v>1546</v>
      </c>
      <c r="K25" s="69">
        <f t="shared" si="2"/>
        <v>1669</v>
      </c>
      <c r="L25" s="69">
        <f t="shared" si="2"/>
        <v>2783</v>
      </c>
      <c r="M25" s="69">
        <f t="shared" si="2"/>
        <v>4968</v>
      </c>
      <c r="N25" s="69">
        <f t="shared" si="2"/>
        <v>987</v>
      </c>
      <c r="O25" s="69">
        <f t="shared" si="2"/>
        <v>1483</v>
      </c>
      <c r="P25" s="69">
        <f t="shared" si="2"/>
        <v>1920</v>
      </c>
      <c r="Q25" s="69">
        <f t="shared" si="2"/>
        <v>1710</v>
      </c>
      <c r="R25" s="69">
        <f t="shared" si="2"/>
        <v>976</v>
      </c>
      <c r="S25" s="69">
        <f t="shared" si="2"/>
        <v>7907</v>
      </c>
    </row>
    <row r="27" spans="1:19" x14ac:dyDescent="0.25">
      <c r="A27" s="76"/>
      <c r="B27" t="s">
        <v>153</v>
      </c>
      <c r="C27" s="58">
        <f>(C25/C24)*100</f>
        <v>3.9061292260691611</v>
      </c>
      <c r="D27" s="58">
        <f t="shared" ref="D27:S27" si="3">(D25/D24)*100</f>
        <v>2.3595009009621597</v>
      </c>
      <c r="E27" s="58">
        <f t="shared" si="3"/>
        <v>3.0269803296119084</v>
      </c>
      <c r="F27" s="58">
        <f t="shared" si="3"/>
        <v>3.8932023888939327</v>
      </c>
      <c r="G27" s="58">
        <f t="shared" si="3"/>
        <v>4.1746783020263276</v>
      </c>
      <c r="H27" s="58">
        <f t="shared" si="3"/>
        <v>3.8255185702950847</v>
      </c>
      <c r="I27" s="58">
        <f t="shared" si="3"/>
        <v>3.4910853446489547</v>
      </c>
      <c r="J27" s="58">
        <f t="shared" si="3"/>
        <v>4.2177056336106942</v>
      </c>
      <c r="K27" s="58">
        <f t="shared" si="3"/>
        <v>4.8848303918986158</v>
      </c>
      <c r="L27" s="58">
        <f t="shared" si="3"/>
        <v>5.2356316433073093</v>
      </c>
      <c r="M27" s="58">
        <f t="shared" si="3"/>
        <v>3.9273037731523566</v>
      </c>
      <c r="N27" s="58">
        <f t="shared" si="3"/>
        <v>6.2595129375951295</v>
      </c>
      <c r="O27" s="58">
        <f t="shared" si="3"/>
        <v>4.5103406326034063</v>
      </c>
      <c r="P27" s="58">
        <f t="shared" si="3"/>
        <v>4.2235860885633203</v>
      </c>
      <c r="Q27" s="58">
        <f t="shared" si="3"/>
        <v>4.7207575297462938</v>
      </c>
      <c r="R27" s="58">
        <f t="shared" si="3"/>
        <v>3.5031046983238214</v>
      </c>
      <c r="S27" s="58">
        <f t="shared" si="3"/>
        <v>4.0487053052530246</v>
      </c>
    </row>
    <row r="29" spans="1:19" x14ac:dyDescent="0.25">
      <c r="B29" s="19" t="s">
        <v>154</v>
      </c>
    </row>
    <row r="31" spans="1:19" x14ac:dyDescent="0.25">
      <c r="B31" t="s">
        <v>155</v>
      </c>
    </row>
  </sheetData>
  <sheetProtection algorithmName="SHA-512" hashValue="UFRuQyO1JUv6rjtoXl1vrfREJRS2h2YGH2nFHeooqP7L/yrLf5/sbpJ0Ge/rTfd+lSBUNxvnm+t/nfk7lTwqUw==" saltValue="e9oKy2YRby46XsSVwRuFCg=="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10327-357B-47E2-A99D-BE6AEA7EAB55}">
  <dimension ref="A1:S30"/>
  <sheetViews>
    <sheetView workbookViewId="0">
      <pane xSplit="2" topLeftCell="C1" activePane="topRight" state="frozenSplit"/>
      <selection pane="topRight" activeCell="D23" sqref="D23"/>
    </sheetView>
  </sheetViews>
  <sheetFormatPr defaultRowHeight="15" x14ac:dyDescent="0.25"/>
  <cols>
    <col min="1" max="1" width="8.7109375" customWidth="1"/>
    <col min="2" max="2" width="27.7109375" bestFit="1" customWidth="1"/>
    <col min="3" max="3" width="10.7109375" style="12" customWidth="1"/>
    <col min="4" max="4" width="17" style="12" customWidth="1"/>
    <col min="5" max="5" width="10.5703125" style="12" bestFit="1" customWidth="1"/>
    <col min="6" max="6" width="11.5703125" style="12" bestFit="1" customWidth="1"/>
    <col min="7" max="8" width="10.5703125" style="12" bestFit="1" customWidth="1"/>
    <col min="9" max="9" width="11.5703125" style="12" bestFit="1" customWidth="1"/>
    <col min="10" max="12" width="10.5703125" style="12" bestFit="1" customWidth="1"/>
    <col min="13" max="13" width="11.5703125" style="12" bestFit="1" customWidth="1"/>
    <col min="14" max="18" width="10.5703125" style="12" bestFit="1" customWidth="1"/>
    <col min="19" max="19" width="11.5703125" style="12" bestFit="1" customWidth="1"/>
  </cols>
  <sheetData>
    <row r="1" spans="1:19" s="61" customFormat="1" ht="30" customHeight="1" x14ac:dyDescent="0.25">
      <c r="A1" s="59" t="s">
        <v>89</v>
      </c>
      <c r="B1" s="59" t="s">
        <v>89</v>
      </c>
      <c r="C1" s="72" t="s">
        <v>125</v>
      </c>
      <c r="D1" s="72" t="s">
        <v>125</v>
      </c>
      <c r="E1" s="72" t="s">
        <v>125</v>
      </c>
      <c r="F1" s="72" t="s">
        <v>125</v>
      </c>
      <c r="G1" s="72" t="s">
        <v>125</v>
      </c>
      <c r="H1" s="72" t="s">
        <v>125</v>
      </c>
      <c r="I1" s="72" t="s">
        <v>125</v>
      </c>
      <c r="J1" s="72" t="s">
        <v>125</v>
      </c>
      <c r="K1" s="72" t="s">
        <v>125</v>
      </c>
      <c r="L1" s="72" t="s">
        <v>125</v>
      </c>
      <c r="M1" s="72" t="s">
        <v>125</v>
      </c>
      <c r="N1" s="72" t="s">
        <v>125</v>
      </c>
      <c r="O1" s="72" t="s">
        <v>125</v>
      </c>
      <c r="P1" s="72" t="s">
        <v>125</v>
      </c>
      <c r="Q1" s="72" t="s">
        <v>125</v>
      </c>
      <c r="R1" s="72" t="s">
        <v>125</v>
      </c>
      <c r="S1" s="72" t="s">
        <v>125</v>
      </c>
    </row>
    <row r="2" spans="1:19" s="63" customFormat="1" x14ac:dyDescent="0.25">
      <c r="A2" s="62" t="s">
        <v>33</v>
      </c>
      <c r="B2" s="62" t="s">
        <v>90</v>
      </c>
      <c r="C2" s="73" t="s">
        <v>91</v>
      </c>
      <c r="D2" s="73" t="s">
        <v>92</v>
      </c>
      <c r="E2" s="73" t="s">
        <v>93</v>
      </c>
      <c r="F2" s="73" t="s">
        <v>94</v>
      </c>
      <c r="G2" s="73" t="s">
        <v>95</v>
      </c>
      <c r="H2" s="73" t="s">
        <v>96</v>
      </c>
      <c r="I2" s="73" t="s">
        <v>97</v>
      </c>
      <c r="J2" s="73" t="s">
        <v>98</v>
      </c>
      <c r="K2" s="73" t="s">
        <v>99</v>
      </c>
      <c r="L2" s="73" t="s">
        <v>100</v>
      </c>
      <c r="M2" s="73" t="s">
        <v>101</v>
      </c>
      <c r="N2" s="73" t="s">
        <v>102</v>
      </c>
      <c r="O2" s="73" t="s">
        <v>103</v>
      </c>
      <c r="P2" s="73" t="s">
        <v>104</v>
      </c>
      <c r="Q2" s="73" t="s">
        <v>105</v>
      </c>
      <c r="R2" s="73" t="s">
        <v>106</v>
      </c>
      <c r="S2" s="73" t="s">
        <v>107</v>
      </c>
    </row>
    <row r="3" spans="1:19" x14ac:dyDescent="0.25">
      <c r="A3" s="64">
        <v>0</v>
      </c>
      <c r="B3" t="s">
        <v>108</v>
      </c>
      <c r="C3" s="12">
        <v>669</v>
      </c>
      <c r="D3" s="12">
        <v>21</v>
      </c>
      <c r="E3" s="12">
        <v>61</v>
      </c>
      <c r="F3" s="12">
        <v>82</v>
      </c>
      <c r="G3" s="12">
        <v>18</v>
      </c>
      <c r="H3" s="12">
        <v>19</v>
      </c>
      <c r="I3" s="12">
        <v>185</v>
      </c>
      <c r="J3" s="12">
        <v>23</v>
      </c>
      <c r="K3" s="12">
        <v>8</v>
      </c>
      <c r="L3" s="12">
        <v>33</v>
      </c>
      <c r="M3" s="12">
        <v>90</v>
      </c>
      <c r="N3" s="12">
        <v>13</v>
      </c>
      <c r="O3" s="12">
        <v>7</v>
      </c>
      <c r="P3" s="12">
        <v>19</v>
      </c>
      <c r="Q3" s="12">
        <v>12</v>
      </c>
      <c r="R3" s="12">
        <v>18</v>
      </c>
      <c r="S3" s="12">
        <v>60</v>
      </c>
    </row>
    <row r="4" spans="1:19" x14ac:dyDescent="0.25">
      <c r="A4" s="64">
        <v>11</v>
      </c>
      <c r="B4" t="s">
        <v>109</v>
      </c>
      <c r="C4" s="12">
        <v>47847</v>
      </c>
      <c r="D4" s="12">
        <v>3562</v>
      </c>
      <c r="E4" s="12">
        <v>2199</v>
      </c>
      <c r="F4" s="12">
        <v>7920</v>
      </c>
      <c r="G4" s="12">
        <v>1125</v>
      </c>
      <c r="H4" s="12">
        <v>1898</v>
      </c>
      <c r="I4" s="12">
        <v>4299</v>
      </c>
      <c r="J4" s="12">
        <v>1351</v>
      </c>
      <c r="K4" s="12">
        <v>1239</v>
      </c>
      <c r="L4" s="12">
        <v>2375</v>
      </c>
      <c r="M4" s="12">
        <v>4734</v>
      </c>
      <c r="N4" s="12">
        <v>580</v>
      </c>
      <c r="O4" s="12">
        <v>1198</v>
      </c>
      <c r="P4" s="12">
        <v>1746</v>
      </c>
      <c r="Q4" s="12">
        <v>1435</v>
      </c>
      <c r="R4" s="12">
        <v>753</v>
      </c>
      <c r="S4" s="12">
        <v>11433</v>
      </c>
    </row>
    <row r="5" spans="1:19" x14ac:dyDescent="0.25">
      <c r="A5" s="64">
        <v>21</v>
      </c>
      <c r="B5" t="s">
        <v>17</v>
      </c>
      <c r="C5" s="12">
        <v>338798</v>
      </c>
      <c r="D5" s="12">
        <v>26374</v>
      </c>
      <c r="E5" s="12">
        <v>13614</v>
      </c>
      <c r="F5" s="12">
        <v>79545</v>
      </c>
      <c r="G5" s="12">
        <v>6007</v>
      </c>
      <c r="H5" s="12">
        <v>13619</v>
      </c>
      <c r="I5" s="12">
        <v>31950</v>
      </c>
      <c r="J5" s="12">
        <v>9857</v>
      </c>
      <c r="K5" s="12">
        <v>8962</v>
      </c>
      <c r="L5" s="12">
        <v>13109</v>
      </c>
      <c r="M5" s="12">
        <v>35426</v>
      </c>
      <c r="N5" s="12">
        <v>3446</v>
      </c>
      <c r="O5" s="12">
        <v>9934</v>
      </c>
      <c r="P5" s="12">
        <v>11324</v>
      </c>
      <c r="Q5" s="12">
        <v>10135</v>
      </c>
      <c r="R5" s="12">
        <v>6448</v>
      </c>
      <c r="S5" s="12">
        <v>59048</v>
      </c>
    </row>
    <row r="6" spans="1:19" x14ac:dyDescent="0.25">
      <c r="A6" s="64">
        <v>31</v>
      </c>
      <c r="B6" t="s">
        <v>18</v>
      </c>
      <c r="C6" s="12">
        <v>693304</v>
      </c>
      <c r="D6" s="12">
        <v>49656</v>
      </c>
      <c r="E6" s="12">
        <v>34447</v>
      </c>
      <c r="F6" s="12">
        <v>138670</v>
      </c>
      <c r="G6" s="12">
        <v>16834</v>
      </c>
      <c r="H6" s="12">
        <v>32230</v>
      </c>
      <c r="I6" s="12">
        <v>62299</v>
      </c>
      <c r="J6" s="12">
        <v>22525</v>
      </c>
      <c r="K6" s="12">
        <v>21406</v>
      </c>
      <c r="L6" s="12">
        <v>33790</v>
      </c>
      <c r="M6" s="12">
        <v>72127</v>
      </c>
      <c r="N6" s="12">
        <v>10178</v>
      </c>
      <c r="O6" s="12">
        <v>19516</v>
      </c>
      <c r="P6" s="12">
        <v>27842</v>
      </c>
      <c r="Q6" s="12">
        <v>21428</v>
      </c>
      <c r="R6" s="12">
        <v>17462</v>
      </c>
      <c r="S6" s="12">
        <v>112894</v>
      </c>
    </row>
    <row r="7" spans="1:19" x14ac:dyDescent="0.25">
      <c r="A7" s="64">
        <v>32</v>
      </c>
      <c r="B7" t="s">
        <v>19</v>
      </c>
      <c r="C7" s="12">
        <v>96152</v>
      </c>
      <c r="D7" s="12">
        <v>6383</v>
      </c>
      <c r="E7" s="12">
        <v>5984</v>
      </c>
      <c r="F7" s="12">
        <v>24846</v>
      </c>
      <c r="G7" s="12">
        <v>2331</v>
      </c>
      <c r="H7" s="12">
        <v>4102</v>
      </c>
      <c r="I7" s="12">
        <v>9439</v>
      </c>
      <c r="J7" s="12">
        <v>2661</v>
      </c>
      <c r="K7" s="12">
        <v>2272</v>
      </c>
      <c r="L7" s="12">
        <v>3129</v>
      </c>
      <c r="M7" s="12">
        <v>11106</v>
      </c>
      <c r="N7" s="12">
        <v>1298</v>
      </c>
      <c r="O7" s="12">
        <v>2203</v>
      </c>
      <c r="P7" s="12">
        <v>3315</v>
      </c>
      <c r="Q7" s="12">
        <v>2674</v>
      </c>
      <c r="R7" s="12">
        <v>2266</v>
      </c>
      <c r="S7" s="12">
        <v>12143</v>
      </c>
    </row>
    <row r="8" spans="1:19" x14ac:dyDescent="0.25">
      <c r="A8" s="64">
        <v>41</v>
      </c>
      <c r="B8" t="s">
        <v>20</v>
      </c>
      <c r="C8" s="12">
        <v>471</v>
      </c>
      <c r="D8" s="12">
        <v>50</v>
      </c>
      <c r="E8" s="12">
        <v>33</v>
      </c>
      <c r="F8" s="12">
        <v>120</v>
      </c>
      <c r="G8" s="12">
        <v>6</v>
      </c>
      <c r="H8" s="12">
        <v>17</v>
      </c>
      <c r="I8" s="12">
        <v>48</v>
      </c>
      <c r="J8" s="12">
        <v>3</v>
      </c>
      <c r="K8" s="12">
        <v>14</v>
      </c>
      <c r="L8" s="12">
        <v>14</v>
      </c>
      <c r="M8" s="12">
        <v>59</v>
      </c>
      <c r="N8" s="12">
        <v>7</v>
      </c>
      <c r="O8" s="12">
        <v>16</v>
      </c>
      <c r="P8" s="12">
        <v>32</v>
      </c>
      <c r="Q8" s="12">
        <v>7</v>
      </c>
      <c r="R8" s="12">
        <v>8</v>
      </c>
      <c r="S8" s="12">
        <v>37</v>
      </c>
    </row>
    <row r="9" spans="1:19" x14ac:dyDescent="0.25">
      <c r="A9" s="64">
        <v>42</v>
      </c>
      <c r="B9" t="s">
        <v>21</v>
      </c>
      <c r="C9" s="12">
        <v>376</v>
      </c>
      <c r="D9" s="12">
        <v>58</v>
      </c>
      <c r="E9" s="12">
        <v>21</v>
      </c>
      <c r="F9" s="12">
        <v>79</v>
      </c>
      <c r="G9" s="12">
        <v>3</v>
      </c>
      <c r="H9" s="12">
        <v>78</v>
      </c>
      <c r="I9" s="12">
        <v>18</v>
      </c>
      <c r="L9" s="12">
        <v>3</v>
      </c>
      <c r="M9" s="12">
        <v>35</v>
      </c>
      <c r="O9" s="12">
        <v>2</v>
      </c>
      <c r="Q9" s="12">
        <v>6</v>
      </c>
      <c r="R9" s="12">
        <v>2</v>
      </c>
      <c r="S9" s="12">
        <v>71</v>
      </c>
    </row>
    <row r="10" spans="1:19" x14ac:dyDescent="0.25">
      <c r="A10" s="64">
        <v>43</v>
      </c>
      <c r="B10" t="s">
        <v>22</v>
      </c>
      <c r="C10" s="12">
        <v>3234</v>
      </c>
      <c r="D10" s="12">
        <v>268</v>
      </c>
      <c r="E10" s="12">
        <v>240</v>
      </c>
      <c r="F10" s="12">
        <v>461</v>
      </c>
      <c r="G10" s="12">
        <v>73</v>
      </c>
      <c r="H10" s="12">
        <v>132</v>
      </c>
      <c r="I10" s="12">
        <v>288</v>
      </c>
      <c r="J10" s="12">
        <v>124</v>
      </c>
      <c r="K10" s="12">
        <v>87</v>
      </c>
      <c r="L10" s="12">
        <v>211</v>
      </c>
      <c r="M10" s="12">
        <v>387</v>
      </c>
      <c r="N10" s="12">
        <v>50</v>
      </c>
      <c r="O10" s="12">
        <v>69</v>
      </c>
      <c r="P10" s="12">
        <v>170</v>
      </c>
      <c r="Q10" s="12">
        <v>92</v>
      </c>
      <c r="R10" s="12">
        <v>102</v>
      </c>
      <c r="S10" s="12">
        <v>480</v>
      </c>
    </row>
    <row r="11" spans="1:19" x14ac:dyDescent="0.25">
      <c r="A11" s="64">
        <v>52</v>
      </c>
      <c r="B11" t="s">
        <v>110</v>
      </c>
      <c r="C11" s="12">
        <v>43916</v>
      </c>
      <c r="D11" s="12">
        <v>3034</v>
      </c>
      <c r="E11" s="12">
        <v>2534</v>
      </c>
      <c r="F11" s="12">
        <v>7802</v>
      </c>
      <c r="G11" s="12">
        <v>1113</v>
      </c>
      <c r="H11" s="12">
        <v>2457</v>
      </c>
      <c r="I11" s="12">
        <v>4206</v>
      </c>
      <c r="J11" s="12">
        <v>1486</v>
      </c>
      <c r="K11" s="12">
        <v>1324</v>
      </c>
      <c r="L11" s="12">
        <v>2149</v>
      </c>
      <c r="M11" s="12">
        <v>5208</v>
      </c>
      <c r="N11" s="12">
        <v>673</v>
      </c>
      <c r="O11" s="12">
        <v>1235</v>
      </c>
      <c r="P11" s="12">
        <v>1679</v>
      </c>
      <c r="Q11" s="12">
        <v>1378</v>
      </c>
      <c r="R11" s="12">
        <v>1303</v>
      </c>
      <c r="S11" s="12">
        <v>6335</v>
      </c>
    </row>
    <row r="12" spans="1:19" x14ac:dyDescent="0.25">
      <c r="A12" s="64">
        <v>53</v>
      </c>
      <c r="B12" t="s">
        <v>111</v>
      </c>
      <c r="C12" s="12">
        <v>1206</v>
      </c>
      <c r="D12" s="12">
        <v>75</v>
      </c>
      <c r="E12" s="12">
        <v>8</v>
      </c>
      <c r="F12" s="12">
        <v>453</v>
      </c>
      <c r="G12" s="12">
        <v>5</v>
      </c>
      <c r="H12" s="12">
        <v>7</v>
      </c>
      <c r="I12" s="12">
        <v>89</v>
      </c>
      <c r="J12" s="12">
        <v>7</v>
      </c>
      <c r="K12" s="12">
        <v>2</v>
      </c>
      <c r="L12" s="12">
        <v>83</v>
      </c>
      <c r="M12" s="12">
        <v>86</v>
      </c>
      <c r="N12" s="12">
        <v>4</v>
      </c>
      <c r="O12" s="12">
        <v>7</v>
      </c>
      <c r="P12" s="12">
        <v>122</v>
      </c>
      <c r="Q12" s="12">
        <v>1</v>
      </c>
      <c r="R12" s="12">
        <v>9</v>
      </c>
      <c r="S12" s="12">
        <v>248</v>
      </c>
    </row>
    <row r="13" spans="1:19" x14ac:dyDescent="0.25">
      <c r="A13" s="64">
        <v>54</v>
      </c>
      <c r="B13" t="s">
        <v>26</v>
      </c>
      <c r="C13" s="12">
        <v>1570</v>
      </c>
      <c r="D13" s="12">
        <v>127</v>
      </c>
      <c r="E13" s="12">
        <v>85</v>
      </c>
      <c r="F13" s="12">
        <v>230</v>
      </c>
      <c r="G13" s="12">
        <v>37</v>
      </c>
      <c r="H13" s="12">
        <v>71</v>
      </c>
      <c r="I13" s="12">
        <v>144</v>
      </c>
      <c r="J13" s="12">
        <v>41</v>
      </c>
      <c r="K13" s="12">
        <v>48</v>
      </c>
      <c r="L13" s="12">
        <v>94</v>
      </c>
      <c r="M13" s="12">
        <v>160</v>
      </c>
      <c r="N13" s="12">
        <v>27</v>
      </c>
      <c r="O13" s="12">
        <v>52</v>
      </c>
      <c r="P13" s="12">
        <v>82</v>
      </c>
      <c r="Q13" s="12">
        <v>60</v>
      </c>
      <c r="R13" s="12">
        <v>50</v>
      </c>
      <c r="S13" s="12">
        <v>262</v>
      </c>
    </row>
    <row r="14" spans="1:19" x14ac:dyDescent="0.25">
      <c r="A14" s="64">
        <v>61</v>
      </c>
      <c r="B14" t="s">
        <v>112</v>
      </c>
      <c r="C14" s="12">
        <v>14013</v>
      </c>
      <c r="D14" s="12">
        <v>909</v>
      </c>
      <c r="E14" s="12">
        <v>2075</v>
      </c>
      <c r="F14" s="12">
        <v>1544</v>
      </c>
      <c r="G14" s="12">
        <v>357</v>
      </c>
      <c r="H14" s="12">
        <v>670</v>
      </c>
      <c r="I14" s="12">
        <v>1729</v>
      </c>
      <c r="J14" s="12">
        <v>389</v>
      </c>
      <c r="K14" s="12">
        <v>320</v>
      </c>
      <c r="L14" s="12">
        <v>658</v>
      </c>
      <c r="M14" s="12">
        <v>1795</v>
      </c>
      <c r="N14" s="12">
        <v>298</v>
      </c>
      <c r="O14" s="12">
        <v>365</v>
      </c>
      <c r="P14" s="12">
        <v>692</v>
      </c>
      <c r="Q14" s="12">
        <v>559</v>
      </c>
      <c r="R14" s="12">
        <v>565</v>
      </c>
      <c r="S14" s="12">
        <v>1088</v>
      </c>
    </row>
    <row r="15" spans="1:19" x14ac:dyDescent="0.25">
      <c r="A15" s="64">
        <v>62</v>
      </c>
      <c r="B15" t="s">
        <v>113</v>
      </c>
      <c r="C15" s="12">
        <v>4443</v>
      </c>
      <c r="D15" s="12">
        <v>367</v>
      </c>
      <c r="E15" s="12">
        <v>551</v>
      </c>
      <c r="F15" s="12">
        <v>993</v>
      </c>
      <c r="G15" s="12">
        <v>90</v>
      </c>
      <c r="H15" s="12">
        <v>80</v>
      </c>
      <c r="I15" s="12">
        <v>221</v>
      </c>
      <c r="J15" s="12">
        <v>42</v>
      </c>
      <c r="K15" s="12">
        <v>76</v>
      </c>
      <c r="L15" s="12">
        <v>293</v>
      </c>
      <c r="M15" s="12">
        <v>469</v>
      </c>
      <c r="N15" s="12">
        <v>38</v>
      </c>
      <c r="O15" s="12">
        <v>48</v>
      </c>
      <c r="P15" s="12">
        <v>294</v>
      </c>
      <c r="Q15" s="12">
        <v>71</v>
      </c>
      <c r="R15" s="12">
        <v>89</v>
      </c>
      <c r="S15" s="12">
        <v>721</v>
      </c>
    </row>
    <row r="16" spans="1:19" x14ac:dyDescent="0.25">
      <c r="A16" s="64">
        <v>88</v>
      </c>
      <c r="B16" t="s">
        <v>108</v>
      </c>
      <c r="C16" s="12">
        <v>951</v>
      </c>
      <c r="D16" s="12">
        <v>64</v>
      </c>
      <c r="E16" s="12">
        <v>125</v>
      </c>
      <c r="F16" s="12">
        <v>131</v>
      </c>
      <c r="G16" s="12">
        <v>32</v>
      </c>
      <c r="H16" s="12">
        <v>10</v>
      </c>
      <c r="I16" s="12">
        <v>147</v>
      </c>
      <c r="J16" s="12">
        <v>35</v>
      </c>
      <c r="K16" s="12">
        <v>14</v>
      </c>
      <c r="L16" s="12">
        <v>50</v>
      </c>
      <c r="M16" s="12">
        <v>124</v>
      </c>
      <c r="N16" s="12">
        <v>22</v>
      </c>
      <c r="O16" s="12">
        <v>18</v>
      </c>
      <c r="P16" s="12">
        <v>40</v>
      </c>
      <c r="Q16" s="12">
        <v>19</v>
      </c>
      <c r="R16" s="12">
        <v>19</v>
      </c>
      <c r="S16" s="12">
        <v>101</v>
      </c>
    </row>
    <row r="17" spans="1:19" x14ac:dyDescent="0.25">
      <c r="A17" s="64">
        <v>91</v>
      </c>
      <c r="B17" t="s">
        <v>114</v>
      </c>
      <c r="C17" s="12">
        <v>30608</v>
      </c>
      <c r="D17" s="12">
        <v>1972</v>
      </c>
      <c r="E17" s="12">
        <v>1359</v>
      </c>
      <c r="F17" s="12">
        <v>5520</v>
      </c>
      <c r="G17" s="12">
        <v>786</v>
      </c>
      <c r="H17" s="12">
        <v>1470</v>
      </c>
      <c r="I17" s="12">
        <v>2506</v>
      </c>
      <c r="J17" s="12">
        <v>1418</v>
      </c>
      <c r="K17" s="12">
        <v>1220</v>
      </c>
      <c r="L17" s="12">
        <v>1665</v>
      </c>
      <c r="M17" s="12">
        <v>2225</v>
      </c>
      <c r="N17" s="12">
        <v>429</v>
      </c>
      <c r="O17" s="12">
        <v>908</v>
      </c>
      <c r="P17" s="12">
        <v>1194</v>
      </c>
      <c r="Q17" s="12">
        <v>1898</v>
      </c>
      <c r="R17" s="12">
        <v>521</v>
      </c>
      <c r="S17" s="12">
        <v>5517</v>
      </c>
    </row>
    <row r="18" spans="1:19" x14ac:dyDescent="0.25">
      <c r="A18" s="64">
        <v>95</v>
      </c>
      <c r="B18" t="s">
        <v>115</v>
      </c>
      <c r="C18" s="12">
        <v>8848</v>
      </c>
      <c r="D18" s="12">
        <v>435</v>
      </c>
      <c r="E18" s="12">
        <v>422</v>
      </c>
      <c r="F18" s="12">
        <v>1573</v>
      </c>
      <c r="G18" s="12">
        <v>221</v>
      </c>
      <c r="H18" s="12">
        <v>317</v>
      </c>
      <c r="I18" s="12">
        <v>2058</v>
      </c>
      <c r="J18" s="12">
        <v>233</v>
      </c>
      <c r="K18" s="12">
        <v>179</v>
      </c>
      <c r="L18" s="12">
        <v>321</v>
      </c>
      <c r="M18" s="12">
        <v>1051</v>
      </c>
      <c r="N18" s="12">
        <v>122</v>
      </c>
      <c r="O18" s="12">
        <v>328</v>
      </c>
      <c r="P18" s="12">
        <v>351</v>
      </c>
      <c r="Q18" s="12">
        <v>149</v>
      </c>
      <c r="R18" s="12">
        <v>235</v>
      </c>
      <c r="S18" s="12">
        <v>853</v>
      </c>
    </row>
    <row r="19" spans="1:19" x14ac:dyDescent="0.25">
      <c r="A19" s="64">
        <v>98</v>
      </c>
      <c r="B19" t="s">
        <v>116</v>
      </c>
      <c r="C19" s="12">
        <v>176</v>
      </c>
      <c r="D19" s="12">
        <v>13</v>
      </c>
      <c r="E19" s="12">
        <v>2</v>
      </c>
      <c r="F19" s="12">
        <v>23</v>
      </c>
      <c r="H19" s="12">
        <v>26</v>
      </c>
      <c r="I19" s="12">
        <v>4</v>
      </c>
      <c r="J19" s="12">
        <v>5</v>
      </c>
      <c r="K19" s="12">
        <v>5</v>
      </c>
      <c r="L19" s="12">
        <v>3</v>
      </c>
      <c r="M19" s="12">
        <v>6</v>
      </c>
      <c r="Q19" s="12">
        <v>1</v>
      </c>
      <c r="R19" s="12">
        <v>1</v>
      </c>
      <c r="S19" s="12">
        <v>87</v>
      </c>
    </row>
    <row r="20" spans="1:19" ht="15.75" thickBot="1" x14ac:dyDescent="0.3">
      <c r="A20" s="74">
        <v>99</v>
      </c>
      <c r="B20" s="75" t="s">
        <v>117</v>
      </c>
      <c r="C20" s="15">
        <v>5490</v>
      </c>
      <c r="D20" s="15">
        <v>290</v>
      </c>
      <c r="E20" s="15">
        <v>279</v>
      </c>
      <c r="F20" s="15">
        <v>1927</v>
      </c>
      <c r="G20" s="15">
        <v>101</v>
      </c>
      <c r="H20" s="15">
        <v>173</v>
      </c>
      <c r="I20" s="15">
        <v>583</v>
      </c>
      <c r="J20" s="15">
        <v>88</v>
      </c>
      <c r="K20" s="15">
        <v>70</v>
      </c>
      <c r="L20" s="15">
        <v>197</v>
      </c>
      <c r="M20" s="15">
        <v>396</v>
      </c>
      <c r="N20" s="15">
        <v>60</v>
      </c>
      <c r="O20" s="15">
        <v>162</v>
      </c>
      <c r="P20" s="15">
        <v>359</v>
      </c>
      <c r="Q20" s="15">
        <v>67</v>
      </c>
      <c r="R20" s="15">
        <v>87</v>
      </c>
      <c r="S20" s="15">
        <v>651</v>
      </c>
    </row>
    <row r="21" spans="1:19" ht="15.75" thickTop="1" x14ac:dyDescent="0.25">
      <c r="A21" s="76"/>
      <c r="B21" s="66" t="s">
        <v>124</v>
      </c>
      <c r="C21" s="12">
        <f>SUM(C3:C16)+C19</f>
        <v>1247126</v>
      </c>
      <c r="D21" s="12">
        <f t="shared" ref="D21:S21" si="0">SUM(D3:D16)+D19</f>
        <v>90961</v>
      </c>
      <c r="E21" s="12">
        <f t="shared" si="0"/>
        <v>61979</v>
      </c>
      <c r="F21" s="12">
        <f t="shared" si="0"/>
        <v>262899</v>
      </c>
      <c r="G21" s="12">
        <f>SUM(G3:G16)+G19</f>
        <v>28031</v>
      </c>
      <c r="H21" s="12">
        <f t="shared" si="0"/>
        <v>55416</v>
      </c>
      <c r="I21" s="12">
        <f t="shared" si="0"/>
        <v>115066</v>
      </c>
      <c r="J21" s="12">
        <f t="shared" si="0"/>
        <v>38549</v>
      </c>
      <c r="K21" s="12">
        <f t="shared" si="0"/>
        <v>35777</v>
      </c>
      <c r="L21" s="12">
        <f t="shared" si="0"/>
        <v>55994</v>
      </c>
      <c r="M21" s="12">
        <f t="shared" si="0"/>
        <v>131812</v>
      </c>
      <c r="N21" s="12">
        <f t="shared" si="0"/>
        <v>16634</v>
      </c>
      <c r="O21" s="12">
        <f t="shared" si="0"/>
        <v>34670</v>
      </c>
      <c r="P21" s="12">
        <f t="shared" si="0"/>
        <v>47357</v>
      </c>
      <c r="Q21" s="12">
        <f t="shared" si="0"/>
        <v>37878</v>
      </c>
      <c r="R21" s="12">
        <f t="shared" si="0"/>
        <v>29095</v>
      </c>
      <c r="S21" s="12">
        <f t="shared" si="0"/>
        <v>205008</v>
      </c>
    </row>
    <row r="23" spans="1:19" x14ac:dyDescent="0.25">
      <c r="A23" s="16" t="s">
        <v>29</v>
      </c>
    </row>
    <row r="24" spans="1:19" x14ac:dyDescent="0.25">
      <c r="A24" s="16" t="s">
        <v>119</v>
      </c>
    </row>
    <row r="26" spans="1:19" x14ac:dyDescent="0.25">
      <c r="A26" s="76"/>
      <c r="B26" s="66" t="s">
        <v>124</v>
      </c>
      <c r="C26" s="69">
        <v>1247126</v>
      </c>
      <c r="D26" s="69">
        <v>90961</v>
      </c>
      <c r="E26" s="69">
        <v>61979</v>
      </c>
      <c r="F26" s="69">
        <v>262899</v>
      </c>
      <c r="G26" s="69">
        <v>28031</v>
      </c>
      <c r="H26" s="69">
        <v>55416</v>
      </c>
      <c r="I26" s="69">
        <v>115066</v>
      </c>
      <c r="J26" s="69">
        <v>38549</v>
      </c>
      <c r="K26" s="69">
        <v>35777</v>
      </c>
      <c r="L26" s="69">
        <v>55994</v>
      </c>
      <c r="M26" s="69">
        <v>131812</v>
      </c>
      <c r="N26" s="69">
        <v>16634</v>
      </c>
      <c r="O26" s="69">
        <v>34670</v>
      </c>
      <c r="P26" s="69">
        <v>47357</v>
      </c>
      <c r="Q26" s="69">
        <v>37878</v>
      </c>
      <c r="R26" s="69">
        <v>29095</v>
      </c>
      <c r="S26" s="69">
        <v>205008</v>
      </c>
    </row>
    <row r="27" spans="1:19" x14ac:dyDescent="0.25">
      <c r="B27" s="71" t="s">
        <v>118</v>
      </c>
      <c r="C27" s="56">
        <v>1250356</v>
      </c>
      <c r="D27" s="57">
        <v>92010</v>
      </c>
      <c r="E27" s="57">
        <v>62462</v>
      </c>
      <c r="F27" s="57">
        <v>262385</v>
      </c>
      <c r="G27" s="57">
        <v>28177</v>
      </c>
      <c r="H27" s="57">
        <v>55320</v>
      </c>
      <c r="I27" s="57">
        <v>115811</v>
      </c>
      <c r="J27" s="57">
        <v>38631</v>
      </c>
      <c r="K27" s="57">
        <v>35804</v>
      </c>
      <c r="L27" s="57">
        <v>56269</v>
      </c>
      <c r="M27" s="57">
        <v>132604</v>
      </c>
      <c r="N27" s="57">
        <v>16739</v>
      </c>
      <c r="O27" s="57">
        <v>34711</v>
      </c>
      <c r="P27" s="57">
        <v>47970</v>
      </c>
      <c r="Q27" s="57">
        <v>38092</v>
      </c>
      <c r="R27" s="57">
        <v>29418</v>
      </c>
      <c r="S27" s="57">
        <v>203953</v>
      </c>
    </row>
    <row r="28" spans="1:19" x14ac:dyDescent="0.25">
      <c r="A28" s="76"/>
      <c r="B28" t="s">
        <v>121</v>
      </c>
      <c r="C28" s="69">
        <f>C26-C27</f>
        <v>-3230</v>
      </c>
      <c r="D28" s="69">
        <f t="shared" ref="D28:S28" si="1">D26-D27</f>
        <v>-1049</v>
      </c>
      <c r="E28" s="69">
        <f t="shared" si="1"/>
        <v>-483</v>
      </c>
      <c r="F28" s="69">
        <f t="shared" si="1"/>
        <v>514</v>
      </c>
      <c r="G28" s="69">
        <f t="shared" si="1"/>
        <v>-146</v>
      </c>
      <c r="H28" s="69">
        <f t="shared" si="1"/>
        <v>96</v>
      </c>
      <c r="I28" s="69">
        <f t="shared" si="1"/>
        <v>-745</v>
      </c>
      <c r="J28" s="69">
        <f t="shared" si="1"/>
        <v>-82</v>
      </c>
      <c r="K28" s="69">
        <f t="shared" si="1"/>
        <v>-27</v>
      </c>
      <c r="L28" s="69">
        <f t="shared" si="1"/>
        <v>-275</v>
      </c>
      <c r="M28" s="69">
        <f t="shared" si="1"/>
        <v>-792</v>
      </c>
      <c r="N28" s="69">
        <f t="shared" si="1"/>
        <v>-105</v>
      </c>
      <c r="O28" s="69">
        <f t="shared" si="1"/>
        <v>-41</v>
      </c>
      <c r="P28" s="69">
        <f t="shared" si="1"/>
        <v>-613</v>
      </c>
      <c r="Q28" s="69">
        <f t="shared" si="1"/>
        <v>-214</v>
      </c>
      <c r="R28" s="69">
        <f t="shared" si="1"/>
        <v>-323</v>
      </c>
      <c r="S28" s="69">
        <f t="shared" si="1"/>
        <v>1055</v>
      </c>
    </row>
    <row r="29" spans="1:19" x14ac:dyDescent="0.25">
      <c r="A29" s="76"/>
      <c r="C29"/>
      <c r="D29"/>
      <c r="E29"/>
      <c r="F29"/>
      <c r="G29"/>
      <c r="H29"/>
      <c r="I29"/>
      <c r="J29"/>
      <c r="K29"/>
      <c r="L29"/>
      <c r="M29"/>
      <c r="N29"/>
      <c r="O29"/>
      <c r="P29"/>
      <c r="Q29"/>
      <c r="R29"/>
      <c r="S29"/>
    </row>
    <row r="30" spans="1:19" x14ac:dyDescent="0.25">
      <c r="A30" s="76"/>
      <c r="B30" t="s">
        <v>122</v>
      </c>
      <c r="C30" s="58">
        <f>(C28/C27)*100</f>
        <v>-0.25832642863312533</v>
      </c>
      <c r="D30" s="58">
        <f t="shared" ref="D30:S30" si="2">(D28/D27)*100</f>
        <v>-1.1400934681012933</v>
      </c>
      <c r="E30" s="58">
        <f t="shared" si="2"/>
        <v>-0.77327014825013607</v>
      </c>
      <c r="F30" s="58">
        <f t="shared" si="2"/>
        <v>0.19589534462717001</v>
      </c>
      <c r="G30" s="58">
        <f t="shared" si="2"/>
        <v>-0.51815310359513078</v>
      </c>
      <c r="H30" s="58">
        <f t="shared" si="2"/>
        <v>0.17353579175704989</v>
      </c>
      <c r="I30" s="58">
        <f t="shared" si="2"/>
        <v>-0.64328949754341125</v>
      </c>
      <c r="J30" s="58">
        <f t="shared" si="2"/>
        <v>-0.21226476146100284</v>
      </c>
      <c r="K30" s="58">
        <f t="shared" si="2"/>
        <v>-7.5410568651547313E-2</v>
      </c>
      <c r="L30" s="58">
        <f t="shared" si="2"/>
        <v>-0.48872380884678956</v>
      </c>
      <c r="M30" s="58">
        <f t="shared" si="2"/>
        <v>-0.59726705076769937</v>
      </c>
      <c r="N30" s="58">
        <f t="shared" si="2"/>
        <v>-0.62727761515024794</v>
      </c>
      <c r="O30" s="58">
        <f t="shared" si="2"/>
        <v>-0.11811817579441676</v>
      </c>
      <c r="P30" s="58">
        <f t="shared" si="2"/>
        <v>-1.2778820095893266</v>
      </c>
      <c r="Q30" s="58">
        <f t="shared" si="2"/>
        <v>-0.5617977528089888</v>
      </c>
      <c r="R30" s="58">
        <f t="shared" si="2"/>
        <v>-1.0979672309470394</v>
      </c>
      <c r="S30" s="58">
        <f t="shared" si="2"/>
        <v>0.5172760390874368</v>
      </c>
    </row>
  </sheetData>
  <sheetProtection algorithmName="SHA-512" hashValue="kIe25uZQKm/QHWZcf92hFXcLlXNKcau0X27c5jLoeKiX8aGto5JSQyF31WIkCOTKu3neN6+wrevbb8CxkzNSJw==" saltValue="+ryyOKvJoV4VdRn4MaPUXg==" spinCount="100000" sheet="1" objects="1" scenarios="1"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ECE4-2222-48CF-8273-975E47EE1ADC}">
  <dimension ref="A1:S30"/>
  <sheetViews>
    <sheetView workbookViewId="0">
      <pane xSplit="2" topLeftCell="C1" activePane="topRight" state="frozen"/>
      <selection pane="topRight" activeCell="A3" sqref="A3:C16"/>
    </sheetView>
  </sheetViews>
  <sheetFormatPr defaultRowHeight="15" x14ac:dyDescent="0.25"/>
  <cols>
    <col min="1" max="1" width="8" style="64" customWidth="1"/>
    <col min="2" max="2" width="27.7109375" bestFit="1" customWidth="1"/>
    <col min="3" max="3" width="11.5703125" bestFit="1" customWidth="1"/>
    <col min="4" max="4" width="16" bestFit="1" customWidth="1"/>
    <col min="5" max="5" width="12.42578125" bestFit="1" customWidth="1"/>
    <col min="6" max="6" width="13.5703125" bestFit="1" customWidth="1"/>
    <col min="7" max="12" width="10.5703125" bestFit="1" customWidth="1"/>
    <col min="13" max="13" width="11.85546875" bestFit="1" customWidth="1"/>
    <col min="14" max="14" width="12.85546875" bestFit="1" customWidth="1"/>
    <col min="15" max="15" width="12.42578125" bestFit="1" customWidth="1"/>
    <col min="16" max="17" width="10.5703125" bestFit="1" customWidth="1"/>
    <col min="18" max="18" width="13.85546875" bestFit="1" customWidth="1"/>
    <col min="19" max="19" width="9" bestFit="1" customWidth="1"/>
  </cols>
  <sheetData>
    <row r="1" spans="1:19" s="61" customFormat="1" ht="45" x14ac:dyDescent="0.25">
      <c r="A1" s="59" t="s">
        <v>89</v>
      </c>
      <c r="B1" s="59" t="s">
        <v>89</v>
      </c>
      <c r="C1" s="60" t="s">
        <v>123</v>
      </c>
      <c r="D1" s="60" t="s">
        <v>123</v>
      </c>
      <c r="E1" s="60" t="s">
        <v>123</v>
      </c>
      <c r="F1" s="60" t="s">
        <v>123</v>
      </c>
      <c r="G1" s="60" t="s">
        <v>123</v>
      </c>
      <c r="H1" s="60" t="s">
        <v>123</v>
      </c>
      <c r="I1" s="60" t="s">
        <v>123</v>
      </c>
      <c r="J1" s="60" t="s">
        <v>123</v>
      </c>
      <c r="K1" s="60" t="s">
        <v>123</v>
      </c>
      <c r="L1" s="60" t="s">
        <v>123</v>
      </c>
      <c r="M1" s="60" t="s">
        <v>123</v>
      </c>
      <c r="N1" s="60" t="s">
        <v>123</v>
      </c>
      <c r="O1" s="60" t="s">
        <v>123</v>
      </c>
      <c r="P1" s="60" t="s">
        <v>123</v>
      </c>
      <c r="Q1" s="60" t="s">
        <v>123</v>
      </c>
      <c r="R1" s="60" t="s">
        <v>123</v>
      </c>
      <c r="S1" s="60" t="s">
        <v>123</v>
      </c>
    </row>
    <row r="2" spans="1:19" s="63" customFormat="1" x14ac:dyDescent="0.25">
      <c r="A2" s="62" t="s">
        <v>33</v>
      </c>
      <c r="B2" s="62" t="s">
        <v>90</v>
      </c>
      <c r="C2" s="63" t="s">
        <v>91</v>
      </c>
      <c r="D2" s="63" t="s">
        <v>92</v>
      </c>
      <c r="E2" s="63" t="s">
        <v>93</v>
      </c>
      <c r="F2" s="63" t="s">
        <v>94</v>
      </c>
      <c r="G2" s="63" t="s">
        <v>95</v>
      </c>
      <c r="H2" s="63" t="s">
        <v>96</v>
      </c>
      <c r="I2" s="63" t="s">
        <v>97</v>
      </c>
      <c r="J2" s="63" t="s">
        <v>98</v>
      </c>
      <c r="K2" s="63" t="s">
        <v>99</v>
      </c>
      <c r="L2" s="63" t="s">
        <v>100</v>
      </c>
      <c r="M2" s="63" t="s">
        <v>101</v>
      </c>
      <c r="N2" s="63" t="s">
        <v>102</v>
      </c>
      <c r="O2" s="63" t="s">
        <v>103</v>
      </c>
      <c r="P2" s="63" t="s">
        <v>104</v>
      </c>
      <c r="Q2" s="63" t="s">
        <v>105</v>
      </c>
      <c r="R2" s="63" t="s">
        <v>106</v>
      </c>
      <c r="S2" s="63" t="s">
        <v>107</v>
      </c>
    </row>
    <row r="3" spans="1:19" x14ac:dyDescent="0.25">
      <c r="A3" s="64">
        <v>0</v>
      </c>
      <c r="B3" t="s">
        <v>108</v>
      </c>
      <c r="C3" s="12">
        <v>657</v>
      </c>
      <c r="D3" s="12">
        <v>19</v>
      </c>
      <c r="E3" s="12">
        <v>60</v>
      </c>
      <c r="F3" s="12">
        <v>76</v>
      </c>
      <c r="G3" s="12">
        <v>17</v>
      </c>
      <c r="H3" s="12">
        <v>20</v>
      </c>
      <c r="I3" s="12">
        <v>187</v>
      </c>
      <c r="J3" s="12">
        <v>22</v>
      </c>
      <c r="K3" s="12">
        <v>8</v>
      </c>
      <c r="L3" s="12">
        <v>29</v>
      </c>
      <c r="M3" s="12">
        <v>94</v>
      </c>
      <c r="N3" s="12">
        <v>14</v>
      </c>
      <c r="O3" s="12">
        <v>7</v>
      </c>
      <c r="P3" s="12">
        <v>19</v>
      </c>
      <c r="Q3" s="12">
        <v>8</v>
      </c>
      <c r="R3" s="12">
        <v>18</v>
      </c>
      <c r="S3" s="12">
        <v>59</v>
      </c>
    </row>
    <row r="4" spans="1:19" x14ac:dyDescent="0.25">
      <c r="A4" s="64">
        <v>11</v>
      </c>
      <c r="B4" t="s">
        <v>109</v>
      </c>
      <c r="C4" s="12">
        <v>46923</v>
      </c>
      <c r="D4" s="12">
        <v>3521</v>
      </c>
      <c r="E4" s="12">
        <v>2153</v>
      </c>
      <c r="F4" s="12">
        <v>7755</v>
      </c>
      <c r="G4" s="12">
        <v>1171</v>
      </c>
      <c r="H4" s="12">
        <v>1894</v>
      </c>
      <c r="I4" s="12">
        <v>4203</v>
      </c>
      <c r="J4" s="12">
        <v>1308</v>
      </c>
      <c r="K4" s="12">
        <v>1186</v>
      </c>
      <c r="L4" s="12">
        <v>2299</v>
      </c>
      <c r="M4" s="12">
        <v>4699</v>
      </c>
      <c r="N4" s="12">
        <v>570</v>
      </c>
      <c r="O4" s="12">
        <v>1155</v>
      </c>
      <c r="P4" s="12">
        <v>1744</v>
      </c>
      <c r="Q4" s="12">
        <v>1473</v>
      </c>
      <c r="R4" s="12">
        <v>775</v>
      </c>
      <c r="S4" s="12">
        <v>11017</v>
      </c>
    </row>
    <row r="5" spans="1:19" x14ac:dyDescent="0.25">
      <c r="A5" s="64">
        <v>21</v>
      </c>
      <c r="B5" t="s">
        <v>17</v>
      </c>
      <c r="C5" s="12">
        <v>357719</v>
      </c>
      <c r="D5" s="12">
        <v>27877</v>
      </c>
      <c r="E5" s="12">
        <v>14558</v>
      </c>
      <c r="F5" s="12">
        <v>83622</v>
      </c>
      <c r="G5" s="12">
        <v>6345</v>
      </c>
      <c r="H5" s="12">
        <v>14320</v>
      </c>
      <c r="I5" s="12">
        <v>33863</v>
      </c>
      <c r="J5" s="12">
        <v>10405</v>
      </c>
      <c r="K5" s="12">
        <v>9550</v>
      </c>
      <c r="L5" s="12">
        <v>13938</v>
      </c>
      <c r="M5" s="12">
        <v>37449</v>
      </c>
      <c r="N5" s="12">
        <v>3693</v>
      </c>
      <c r="O5" s="12">
        <v>10464</v>
      </c>
      <c r="P5" s="12">
        <v>12149</v>
      </c>
      <c r="Q5" s="12">
        <v>10699</v>
      </c>
      <c r="R5" s="12">
        <v>6922</v>
      </c>
      <c r="S5" s="12">
        <v>61865</v>
      </c>
    </row>
    <row r="6" spans="1:19" x14ac:dyDescent="0.25">
      <c r="A6" s="64">
        <v>31</v>
      </c>
      <c r="B6" t="s">
        <v>18</v>
      </c>
      <c r="C6" s="12">
        <v>680294</v>
      </c>
      <c r="D6" s="12">
        <v>49178</v>
      </c>
      <c r="E6" s="12">
        <v>34098</v>
      </c>
      <c r="F6" s="12">
        <v>135100</v>
      </c>
      <c r="G6" s="12">
        <v>16627</v>
      </c>
      <c r="H6" s="12">
        <v>31648</v>
      </c>
      <c r="I6" s="12">
        <v>61224</v>
      </c>
      <c r="J6" s="12">
        <v>22101</v>
      </c>
      <c r="K6" s="12">
        <v>20957</v>
      </c>
      <c r="L6" s="12">
        <v>33384</v>
      </c>
      <c r="M6" s="12">
        <v>71041</v>
      </c>
      <c r="N6" s="12">
        <v>9999</v>
      </c>
      <c r="O6" s="12">
        <v>19097</v>
      </c>
      <c r="P6" s="12">
        <v>27632</v>
      </c>
      <c r="Q6" s="12">
        <v>21002</v>
      </c>
      <c r="R6" s="12">
        <v>17357</v>
      </c>
      <c r="S6" s="12">
        <v>109849</v>
      </c>
    </row>
    <row r="7" spans="1:19" x14ac:dyDescent="0.25">
      <c r="A7" s="64">
        <v>32</v>
      </c>
      <c r="B7" t="s">
        <v>19</v>
      </c>
      <c r="C7" s="12">
        <v>96893</v>
      </c>
      <c r="D7" s="12">
        <v>6544</v>
      </c>
      <c r="E7" s="12">
        <v>6102</v>
      </c>
      <c r="F7" s="12">
        <v>24548</v>
      </c>
      <c r="G7" s="12">
        <v>2392</v>
      </c>
      <c r="H7" s="12">
        <v>4079</v>
      </c>
      <c r="I7" s="12">
        <v>9601</v>
      </c>
      <c r="J7" s="12">
        <v>2735</v>
      </c>
      <c r="K7" s="12">
        <v>2283</v>
      </c>
      <c r="L7" s="12">
        <v>3176</v>
      </c>
      <c r="M7" s="12">
        <v>11326</v>
      </c>
      <c r="N7" s="12">
        <v>1373</v>
      </c>
      <c r="O7" s="12">
        <v>2220</v>
      </c>
      <c r="P7" s="12">
        <v>3381</v>
      </c>
      <c r="Q7" s="12">
        <v>2737</v>
      </c>
      <c r="R7" s="12">
        <v>2285</v>
      </c>
      <c r="S7" s="12">
        <v>12111</v>
      </c>
    </row>
    <row r="8" spans="1:19" x14ac:dyDescent="0.25">
      <c r="A8" s="64">
        <v>41</v>
      </c>
      <c r="B8" t="s">
        <v>20</v>
      </c>
      <c r="C8" s="12">
        <v>443</v>
      </c>
      <c r="D8" s="12">
        <v>42</v>
      </c>
      <c r="E8" s="12">
        <v>35</v>
      </c>
      <c r="F8" s="12">
        <v>106</v>
      </c>
      <c r="G8" s="12">
        <v>6</v>
      </c>
      <c r="H8" s="12">
        <v>14</v>
      </c>
      <c r="I8" s="12">
        <v>47</v>
      </c>
      <c r="J8" s="12">
        <v>4</v>
      </c>
      <c r="K8" s="12">
        <v>13</v>
      </c>
      <c r="L8" s="12">
        <v>14</v>
      </c>
      <c r="M8" s="12">
        <v>54</v>
      </c>
      <c r="N8" s="12">
        <v>5</v>
      </c>
      <c r="O8" s="12">
        <v>15</v>
      </c>
      <c r="P8" s="12">
        <v>33</v>
      </c>
      <c r="Q8" s="12">
        <v>7</v>
      </c>
      <c r="R8" s="12">
        <v>10</v>
      </c>
      <c r="S8" s="12">
        <v>38</v>
      </c>
    </row>
    <row r="9" spans="1:19" x14ac:dyDescent="0.25">
      <c r="A9" s="64">
        <v>42</v>
      </c>
      <c r="B9" t="s">
        <v>21</v>
      </c>
      <c r="C9" s="12">
        <v>370</v>
      </c>
      <c r="D9" s="12">
        <v>58</v>
      </c>
      <c r="E9" s="12">
        <v>21</v>
      </c>
      <c r="F9" s="12">
        <v>79</v>
      </c>
      <c r="G9" s="12">
        <v>3</v>
      </c>
      <c r="H9" s="12">
        <v>76</v>
      </c>
      <c r="I9" s="12">
        <v>19</v>
      </c>
      <c r="J9" s="12"/>
      <c r="K9" s="12"/>
      <c r="L9" s="12">
        <v>3</v>
      </c>
      <c r="M9" s="12">
        <v>31</v>
      </c>
      <c r="N9" s="12"/>
      <c r="O9" s="12">
        <v>2</v>
      </c>
      <c r="P9" s="12"/>
      <c r="Q9" s="12">
        <v>7</v>
      </c>
      <c r="R9" s="12">
        <v>2</v>
      </c>
      <c r="S9" s="12">
        <v>69</v>
      </c>
    </row>
    <row r="10" spans="1:19" x14ac:dyDescent="0.25">
      <c r="A10" s="64">
        <v>43</v>
      </c>
      <c r="B10" t="s">
        <v>22</v>
      </c>
      <c r="C10" s="12">
        <v>3197</v>
      </c>
      <c r="D10" s="12">
        <v>260</v>
      </c>
      <c r="E10" s="12">
        <v>236</v>
      </c>
      <c r="F10" s="12">
        <v>455</v>
      </c>
      <c r="G10" s="12">
        <v>68</v>
      </c>
      <c r="H10" s="12">
        <v>143</v>
      </c>
      <c r="I10" s="12">
        <v>279</v>
      </c>
      <c r="J10" s="12">
        <v>126</v>
      </c>
      <c r="K10" s="12">
        <v>82</v>
      </c>
      <c r="L10" s="12">
        <v>205</v>
      </c>
      <c r="M10" s="12">
        <v>391</v>
      </c>
      <c r="N10" s="12">
        <v>50</v>
      </c>
      <c r="O10" s="12">
        <v>84</v>
      </c>
      <c r="P10" s="12">
        <v>176</v>
      </c>
      <c r="Q10" s="12">
        <v>78</v>
      </c>
      <c r="R10" s="12">
        <v>99</v>
      </c>
      <c r="S10" s="12">
        <v>465</v>
      </c>
    </row>
    <row r="11" spans="1:19" x14ac:dyDescent="0.25">
      <c r="A11" s="64">
        <v>52</v>
      </c>
      <c r="B11" t="s">
        <v>110</v>
      </c>
      <c r="C11" s="12">
        <v>41807</v>
      </c>
      <c r="D11" s="12">
        <v>2926</v>
      </c>
      <c r="E11" s="12">
        <v>2434</v>
      </c>
      <c r="F11" s="12">
        <v>7370</v>
      </c>
      <c r="G11" s="12">
        <v>1032</v>
      </c>
      <c r="H11" s="12">
        <v>2304</v>
      </c>
      <c r="I11" s="12">
        <v>4031</v>
      </c>
      <c r="J11" s="12">
        <v>1411</v>
      </c>
      <c r="K11" s="12">
        <v>1241</v>
      </c>
      <c r="L11" s="12">
        <v>2046</v>
      </c>
      <c r="M11" s="12">
        <v>4877</v>
      </c>
      <c r="N11" s="12">
        <v>630</v>
      </c>
      <c r="O11" s="12">
        <v>1185</v>
      </c>
      <c r="P11" s="12">
        <v>1616</v>
      </c>
      <c r="Q11" s="12">
        <v>1371</v>
      </c>
      <c r="R11" s="12">
        <v>1253</v>
      </c>
      <c r="S11" s="12">
        <v>6080</v>
      </c>
    </row>
    <row r="12" spans="1:19" x14ac:dyDescent="0.25">
      <c r="A12" s="64">
        <v>53</v>
      </c>
      <c r="B12" t="s">
        <v>111</v>
      </c>
      <c r="C12" s="12">
        <v>1184</v>
      </c>
      <c r="D12" s="12">
        <v>71</v>
      </c>
      <c r="E12" s="12">
        <v>11</v>
      </c>
      <c r="F12" s="12">
        <v>439</v>
      </c>
      <c r="G12" s="12">
        <v>5</v>
      </c>
      <c r="H12" s="12">
        <v>8</v>
      </c>
      <c r="I12" s="12">
        <v>87</v>
      </c>
      <c r="J12" s="12">
        <v>9</v>
      </c>
      <c r="K12" s="12">
        <v>2</v>
      </c>
      <c r="L12" s="12">
        <v>90</v>
      </c>
      <c r="M12" s="12">
        <v>81</v>
      </c>
      <c r="N12" s="12">
        <v>9</v>
      </c>
      <c r="O12" s="12">
        <v>7</v>
      </c>
      <c r="P12" s="12">
        <v>119</v>
      </c>
      <c r="Q12" s="12"/>
      <c r="R12" s="12">
        <v>9</v>
      </c>
      <c r="S12" s="12">
        <v>237</v>
      </c>
    </row>
    <row r="13" spans="1:19" x14ac:dyDescent="0.25">
      <c r="A13" s="64">
        <v>54</v>
      </c>
      <c r="B13" t="s">
        <v>26</v>
      </c>
      <c r="C13" s="12">
        <v>1560</v>
      </c>
      <c r="D13" s="12">
        <v>128</v>
      </c>
      <c r="E13" s="12">
        <v>83</v>
      </c>
      <c r="F13" s="12">
        <v>241</v>
      </c>
      <c r="G13" s="12">
        <v>42</v>
      </c>
      <c r="H13" s="12">
        <v>65</v>
      </c>
      <c r="I13" s="12">
        <v>159</v>
      </c>
      <c r="J13" s="12">
        <v>41</v>
      </c>
      <c r="K13" s="12">
        <v>60</v>
      </c>
      <c r="L13" s="12">
        <v>91</v>
      </c>
      <c r="M13" s="12">
        <v>158</v>
      </c>
      <c r="N13" s="12">
        <v>22</v>
      </c>
      <c r="O13" s="12">
        <v>47</v>
      </c>
      <c r="P13" s="12">
        <v>82</v>
      </c>
      <c r="Q13" s="12">
        <v>56</v>
      </c>
      <c r="R13" s="12">
        <v>45</v>
      </c>
      <c r="S13" s="12">
        <v>240</v>
      </c>
    </row>
    <row r="14" spans="1:19" x14ac:dyDescent="0.25">
      <c r="A14" s="64">
        <v>61</v>
      </c>
      <c r="B14" t="s">
        <v>112</v>
      </c>
      <c r="C14" s="12">
        <v>13821</v>
      </c>
      <c r="D14" s="12">
        <v>903</v>
      </c>
      <c r="E14" s="12">
        <v>2025</v>
      </c>
      <c r="F14" s="12">
        <v>1513</v>
      </c>
      <c r="G14" s="12">
        <v>351</v>
      </c>
      <c r="H14" s="12">
        <v>652</v>
      </c>
      <c r="I14" s="12">
        <v>1733</v>
      </c>
      <c r="J14" s="12">
        <v>388</v>
      </c>
      <c r="K14" s="12">
        <v>327</v>
      </c>
      <c r="L14" s="12">
        <v>648</v>
      </c>
      <c r="M14" s="12">
        <v>1809</v>
      </c>
      <c r="N14" s="12">
        <v>293</v>
      </c>
      <c r="O14" s="12">
        <v>358</v>
      </c>
      <c r="P14" s="12">
        <v>678</v>
      </c>
      <c r="Q14" s="12">
        <v>566</v>
      </c>
      <c r="R14" s="12">
        <v>529</v>
      </c>
      <c r="S14" s="12">
        <v>1048</v>
      </c>
    </row>
    <row r="15" spans="1:19" x14ac:dyDescent="0.25">
      <c r="A15" s="64">
        <v>62</v>
      </c>
      <c r="B15" t="s">
        <v>113</v>
      </c>
      <c r="C15" s="12">
        <v>4403</v>
      </c>
      <c r="D15" s="12">
        <v>411</v>
      </c>
      <c r="E15" s="12">
        <v>516</v>
      </c>
      <c r="F15" s="12">
        <v>932</v>
      </c>
      <c r="G15" s="12">
        <v>84</v>
      </c>
      <c r="H15" s="12">
        <v>84</v>
      </c>
      <c r="I15" s="12">
        <v>217</v>
      </c>
      <c r="J15" s="12">
        <v>43</v>
      </c>
      <c r="K15" s="12">
        <v>77</v>
      </c>
      <c r="L15" s="12">
        <v>293</v>
      </c>
      <c r="M15" s="12">
        <v>462</v>
      </c>
      <c r="N15" s="12">
        <v>58</v>
      </c>
      <c r="O15" s="12">
        <v>51</v>
      </c>
      <c r="P15" s="12">
        <v>299</v>
      </c>
      <c r="Q15" s="12">
        <v>69</v>
      </c>
      <c r="R15" s="12">
        <v>93</v>
      </c>
      <c r="S15" s="12">
        <v>714</v>
      </c>
    </row>
    <row r="16" spans="1:19" x14ac:dyDescent="0.25">
      <c r="A16" s="64">
        <v>88</v>
      </c>
      <c r="B16" t="s">
        <v>108</v>
      </c>
      <c r="C16" s="12">
        <v>966</v>
      </c>
      <c r="D16" s="12">
        <v>60</v>
      </c>
      <c r="E16" s="12">
        <v>127</v>
      </c>
      <c r="F16" s="12">
        <v>130</v>
      </c>
      <c r="G16" s="12">
        <v>34</v>
      </c>
      <c r="H16" s="12">
        <v>9</v>
      </c>
      <c r="I16" s="12">
        <v>158</v>
      </c>
      <c r="J16" s="12">
        <v>34</v>
      </c>
      <c r="K16" s="12">
        <v>15</v>
      </c>
      <c r="L16" s="12">
        <v>52</v>
      </c>
      <c r="M16" s="12">
        <v>126</v>
      </c>
      <c r="N16" s="12">
        <v>23</v>
      </c>
      <c r="O16" s="12">
        <v>17</v>
      </c>
      <c r="P16" s="12">
        <v>40</v>
      </c>
      <c r="Q16" s="12">
        <v>19</v>
      </c>
      <c r="R16" s="12">
        <v>20</v>
      </c>
      <c r="S16" s="12">
        <v>102</v>
      </c>
    </row>
    <row r="17" spans="1:19" s="66" customFormat="1" x14ac:dyDescent="0.25">
      <c r="A17" s="65">
        <v>91</v>
      </c>
      <c r="B17" s="66" t="s">
        <v>114</v>
      </c>
      <c r="C17" s="54">
        <v>30035</v>
      </c>
      <c r="D17" s="54">
        <v>1948</v>
      </c>
      <c r="E17" s="54">
        <v>1361</v>
      </c>
      <c r="F17" s="54">
        <v>5366</v>
      </c>
      <c r="G17" s="54">
        <v>725</v>
      </c>
      <c r="H17" s="54">
        <v>1441</v>
      </c>
      <c r="I17" s="54">
        <v>2509</v>
      </c>
      <c r="J17" s="54">
        <v>1430</v>
      </c>
      <c r="K17" s="54">
        <v>1210</v>
      </c>
      <c r="L17" s="54">
        <v>1628</v>
      </c>
      <c r="M17" s="54">
        <v>2163</v>
      </c>
      <c r="N17" s="54">
        <v>441</v>
      </c>
      <c r="O17" s="54">
        <v>896</v>
      </c>
      <c r="P17" s="54">
        <v>1189</v>
      </c>
      <c r="Q17" s="54">
        <v>1437</v>
      </c>
      <c r="R17" s="54">
        <v>785</v>
      </c>
      <c r="S17" s="54">
        <v>5506</v>
      </c>
    </row>
    <row r="18" spans="1:19" s="66" customFormat="1" x14ac:dyDescent="0.25">
      <c r="A18" s="65">
        <v>95</v>
      </c>
      <c r="B18" s="66" t="s">
        <v>115</v>
      </c>
      <c r="C18" s="54">
        <v>8488</v>
      </c>
      <c r="D18" s="54">
        <v>412</v>
      </c>
      <c r="E18" s="54">
        <v>416</v>
      </c>
      <c r="F18" s="54">
        <v>1513</v>
      </c>
      <c r="G18" s="54">
        <v>212</v>
      </c>
      <c r="H18" s="54">
        <v>309</v>
      </c>
      <c r="I18" s="54">
        <v>2002</v>
      </c>
      <c r="J18" s="54">
        <v>227</v>
      </c>
      <c r="K18" s="54">
        <v>169</v>
      </c>
      <c r="L18" s="54">
        <v>276</v>
      </c>
      <c r="M18" s="54">
        <v>1006</v>
      </c>
      <c r="N18" s="54">
        <v>134</v>
      </c>
      <c r="O18" s="54">
        <v>304</v>
      </c>
      <c r="P18" s="54">
        <v>325</v>
      </c>
      <c r="Q18" s="54">
        <v>130</v>
      </c>
      <c r="R18" s="54">
        <v>249</v>
      </c>
      <c r="S18" s="54">
        <v>804</v>
      </c>
    </row>
    <row r="19" spans="1:19" x14ac:dyDescent="0.25">
      <c r="A19" s="64">
        <v>98</v>
      </c>
      <c r="B19" t="s">
        <v>116</v>
      </c>
      <c r="C19" s="12">
        <v>119</v>
      </c>
      <c r="D19" s="12">
        <v>12</v>
      </c>
      <c r="E19" s="12">
        <v>3</v>
      </c>
      <c r="F19" s="12">
        <v>19</v>
      </c>
      <c r="G19" s="12"/>
      <c r="H19" s="12">
        <v>4</v>
      </c>
      <c r="I19" s="12">
        <v>3</v>
      </c>
      <c r="J19" s="12">
        <v>4</v>
      </c>
      <c r="K19" s="12">
        <v>3</v>
      </c>
      <c r="L19" s="12">
        <v>1</v>
      </c>
      <c r="M19" s="12">
        <v>6</v>
      </c>
      <c r="N19" s="12"/>
      <c r="O19" s="12">
        <v>2</v>
      </c>
      <c r="P19" s="12">
        <v>2</v>
      </c>
      <c r="Q19" s="12"/>
      <c r="R19" s="12">
        <v>1</v>
      </c>
      <c r="S19" s="12">
        <v>59</v>
      </c>
    </row>
    <row r="20" spans="1:19" s="66" customFormat="1" ht="15.75" thickBot="1" x14ac:dyDescent="0.3">
      <c r="A20" s="67">
        <v>99</v>
      </c>
      <c r="B20" s="68" t="s">
        <v>117</v>
      </c>
      <c r="C20" s="55">
        <v>5325</v>
      </c>
      <c r="D20" s="55">
        <v>282</v>
      </c>
      <c r="E20" s="55">
        <v>307</v>
      </c>
      <c r="F20" s="55">
        <v>1796</v>
      </c>
      <c r="G20" s="55">
        <v>100</v>
      </c>
      <c r="H20" s="55">
        <v>152</v>
      </c>
      <c r="I20" s="55">
        <v>575</v>
      </c>
      <c r="J20" s="55">
        <v>97</v>
      </c>
      <c r="K20" s="55">
        <v>66</v>
      </c>
      <c r="L20" s="55">
        <v>184</v>
      </c>
      <c r="M20" s="55">
        <v>389</v>
      </c>
      <c r="N20" s="55">
        <v>61</v>
      </c>
      <c r="O20" s="55">
        <v>155</v>
      </c>
      <c r="P20" s="55">
        <v>322</v>
      </c>
      <c r="Q20" s="55">
        <v>81</v>
      </c>
      <c r="R20" s="55">
        <v>90</v>
      </c>
      <c r="S20" s="55">
        <v>668</v>
      </c>
    </row>
    <row r="21" spans="1:19" ht="15.75" thickTop="1" x14ac:dyDescent="0.25">
      <c r="B21" s="66" t="s">
        <v>118</v>
      </c>
      <c r="C21" s="69">
        <f>SUM(C3:C16)+C19</f>
        <v>1250356</v>
      </c>
      <c r="D21" s="69">
        <f t="shared" ref="D21:S21" si="0">SUM(D3:D16)+D19</f>
        <v>92010</v>
      </c>
      <c r="E21" s="69">
        <f t="shared" si="0"/>
        <v>62462</v>
      </c>
      <c r="F21" s="69">
        <f t="shared" si="0"/>
        <v>262385</v>
      </c>
      <c r="G21" s="69">
        <f>SUM(G3:G16)+G19</f>
        <v>28177</v>
      </c>
      <c r="H21" s="69">
        <f t="shared" si="0"/>
        <v>55320</v>
      </c>
      <c r="I21" s="69">
        <f t="shared" si="0"/>
        <v>115811</v>
      </c>
      <c r="J21" s="69">
        <f t="shared" si="0"/>
        <v>38631</v>
      </c>
      <c r="K21" s="69">
        <f t="shared" si="0"/>
        <v>35804</v>
      </c>
      <c r="L21" s="69">
        <f t="shared" si="0"/>
        <v>56269</v>
      </c>
      <c r="M21" s="69">
        <f t="shared" si="0"/>
        <v>132604</v>
      </c>
      <c r="N21" s="69">
        <f t="shared" si="0"/>
        <v>16739</v>
      </c>
      <c r="O21" s="69">
        <f t="shared" si="0"/>
        <v>34711</v>
      </c>
      <c r="P21" s="69">
        <f t="shared" si="0"/>
        <v>47970</v>
      </c>
      <c r="Q21" s="69">
        <f t="shared" si="0"/>
        <v>38092</v>
      </c>
      <c r="R21" s="69">
        <f t="shared" si="0"/>
        <v>29418</v>
      </c>
      <c r="S21" s="69">
        <f t="shared" si="0"/>
        <v>203953</v>
      </c>
    </row>
    <row r="22" spans="1:19" x14ac:dyDescent="0.25">
      <c r="C22" s="11"/>
      <c r="D22" s="12"/>
      <c r="E22" s="12"/>
      <c r="F22" s="12"/>
      <c r="G22" s="12"/>
      <c r="H22" s="12"/>
      <c r="I22" s="12"/>
      <c r="J22" s="12"/>
      <c r="K22" s="12"/>
      <c r="L22" s="12"/>
      <c r="M22" s="12"/>
      <c r="N22" s="12"/>
      <c r="O22" s="12"/>
      <c r="P22" s="12"/>
      <c r="Q22" s="12"/>
      <c r="R22" s="12"/>
      <c r="S22" s="12"/>
    </row>
    <row r="23" spans="1:19" x14ac:dyDescent="0.25">
      <c r="A23" s="70" t="s">
        <v>29</v>
      </c>
      <c r="C23" s="69"/>
      <c r="D23" s="69"/>
      <c r="E23" s="69"/>
      <c r="F23" s="69"/>
      <c r="G23" s="69"/>
      <c r="H23" s="69"/>
      <c r="I23" s="69"/>
      <c r="J23" s="69"/>
      <c r="K23" s="69"/>
      <c r="L23" s="69"/>
      <c r="M23" s="69"/>
      <c r="N23" s="69"/>
      <c r="O23" s="69"/>
      <c r="P23" s="69"/>
      <c r="Q23" s="69"/>
      <c r="R23" s="69"/>
      <c r="S23" s="69"/>
    </row>
    <row r="24" spans="1:19" x14ac:dyDescent="0.25">
      <c r="A24" s="70" t="s">
        <v>119</v>
      </c>
    </row>
    <row r="26" spans="1:19" x14ac:dyDescent="0.25">
      <c r="B26" s="66" t="s">
        <v>118</v>
      </c>
      <c r="C26" s="69">
        <v>1250356</v>
      </c>
      <c r="D26" s="69">
        <v>92010</v>
      </c>
      <c r="E26" s="69">
        <v>62462</v>
      </c>
      <c r="F26" s="69">
        <v>262385</v>
      </c>
      <c r="G26" s="69">
        <v>28177</v>
      </c>
      <c r="H26" s="69">
        <v>55320</v>
      </c>
      <c r="I26" s="69">
        <v>115811</v>
      </c>
      <c r="J26" s="69">
        <v>38631</v>
      </c>
      <c r="K26" s="69">
        <v>35804</v>
      </c>
      <c r="L26" s="69">
        <v>56269</v>
      </c>
      <c r="M26" s="69">
        <v>132604</v>
      </c>
      <c r="N26" s="69">
        <v>16739</v>
      </c>
      <c r="O26" s="69">
        <v>34711</v>
      </c>
      <c r="P26" s="69">
        <v>47970</v>
      </c>
      <c r="Q26" s="69">
        <v>38092</v>
      </c>
      <c r="R26" s="69">
        <v>29418</v>
      </c>
      <c r="S26" s="69">
        <v>203953</v>
      </c>
    </row>
    <row r="27" spans="1:19" x14ac:dyDescent="0.25">
      <c r="B27" s="71" t="s">
        <v>120</v>
      </c>
      <c r="C27" s="56">
        <v>1196709</v>
      </c>
      <c r="D27" s="57">
        <v>88239</v>
      </c>
      <c r="E27" s="57">
        <v>60192</v>
      </c>
      <c r="F27" s="57">
        <v>253339</v>
      </c>
      <c r="G27" s="57">
        <v>27044</v>
      </c>
      <c r="H27" s="57">
        <v>52934</v>
      </c>
      <c r="I27" s="57">
        <v>110997</v>
      </c>
      <c r="J27" s="57">
        <v>36655</v>
      </c>
      <c r="K27" s="57">
        <v>34167</v>
      </c>
      <c r="L27" s="57">
        <v>53155</v>
      </c>
      <c r="M27" s="57">
        <v>126499</v>
      </c>
      <c r="N27" s="57">
        <v>15768</v>
      </c>
      <c r="O27" s="57">
        <v>32880</v>
      </c>
      <c r="P27" s="57">
        <v>45459</v>
      </c>
      <c r="Q27" s="57">
        <v>36223</v>
      </c>
      <c r="R27" s="57">
        <v>27861</v>
      </c>
      <c r="S27" s="57">
        <v>195297</v>
      </c>
    </row>
    <row r="28" spans="1:19" x14ac:dyDescent="0.25">
      <c r="B28" t="s">
        <v>121</v>
      </c>
      <c r="C28" s="69">
        <v>53647</v>
      </c>
      <c r="D28" s="69">
        <v>3771</v>
      </c>
      <c r="E28" s="69">
        <v>2270</v>
      </c>
      <c r="F28" s="69">
        <v>9046</v>
      </c>
      <c r="G28" s="69">
        <v>1133</v>
      </c>
      <c r="H28" s="69">
        <v>2386</v>
      </c>
      <c r="I28" s="69">
        <v>4814</v>
      </c>
      <c r="J28" s="69">
        <v>1976</v>
      </c>
      <c r="K28" s="69">
        <v>1637</v>
      </c>
      <c r="L28" s="69">
        <v>3114</v>
      </c>
      <c r="M28" s="69">
        <v>6105</v>
      </c>
      <c r="N28" s="69">
        <v>971</v>
      </c>
      <c r="O28" s="69">
        <v>1831</v>
      </c>
      <c r="P28" s="69">
        <v>2511</v>
      </c>
      <c r="Q28" s="69">
        <v>1869</v>
      </c>
      <c r="R28" s="69">
        <v>1557</v>
      </c>
      <c r="S28" s="69">
        <v>8656</v>
      </c>
    </row>
    <row r="30" spans="1:19" x14ac:dyDescent="0.25">
      <c r="B30" t="s">
        <v>122</v>
      </c>
      <c r="C30" s="58">
        <f>(C28/C27)*100</f>
        <v>4.4828776252205005</v>
      </c>
      <c r="D30" s="58">
        <f t="shared" ref="D30:S30" si="1">(D28/D27)*100</f>
        <v>4.2736205079386664</v>
      </c>
      <c r="E30" s="58">
        <f t="shared" si="1"/>
        <v>3.7712652844231793</v>
      </c>
      <c r="F30" s="58">
        <f t="shared" si="1"/>
        <v>3.5707096025483644</v>
      </c>
      <c r="G30" s="58">
        <f t="shared" si="1"/>
        <v>4.1894690134595471</v>
      </c>
      <c r="H30" s="58">
        <f t="shared" si="1"/>
        <v>4.5074999055427512</v>
      </c>
      <c r="I30" s="58">
        <f t="shared" si="1"/>
        <v>4.3370541546167916</v>
      </c>
      <c r="J30" s="58">
        <f t="shared" si="1"/>
        <v>5.3908061655981454</v>
      </c>
      <c r="K30" s="58">
        <f t="shared" si="1"/>
        <v>4.7911727690461561</v>
      </c>
      <c r="L30" s="58">
        <f t="shared" si="1"/>
        <v>5.8583388204308156</v>
      </c>
      <c r="M30" s="58">
        <f t="shared" si="1"/>
        <v>4.8261251077083616</v>
      </c>
      <c r="N30" s="58">
        <f t="shared" si="1"/>
        <v>6.1580416032470824</v>
      </c>
      <c r="O30" s="58">
        <f t="shared" si="1"/>
        <v>5.5687347931873479</v>
      </c>
      <c r="P30" s="58">
        <f t="shared" si="1"/>
        <v>5.5236586814492181</v>
      </c>
      <c r="Q30" s="58">
        <f t="shared" si="1"/>
        <v>5.1597051597051591</v>
      </c>
      <c r="R30" s="58">
        <f t="shared" si="1"/>
        <v>5.5884569828792943</v>
      </c>
      <c r="S30" s="58">
        <f t="shared" si="1"/>
        <v>4.4322237412761076</v>
      </c>
    </row>
  </sheetData>
  <sheetProtection algorithmName="SHA-512" hashValue="jMv4R5047pKSG1gb2Di87dS49Y6bIpedRjyNKdea9dfUIaDGsms2vJ/GX/in2LpAYfuRfpHxptHVhmRB2e9t4w==" saltValue="H2bc4WDrlI0Dbt9AEbdLEA==" spinCount="100000" sheet="1" objects="1" scenarios="1" autoFilter="0" pivotTable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3BCF3-BB00-401F-A890-B0EAC189DFBC}">
  <dimension ref="A1:S31"/>
  <sheetViews>
    <sheetView workbookViewId="0">
      <selection activeCell="A3" sqref="A3:C15"/>
    </sheetView>
  </sheetViews>
  <sheetFormatPr defaultColWidth="9.140625" defaultRowHeight="15" x14ac:dyDescent="0.25"/>
  <cols>
    <col min="1" max="1" width="11.5703125" style="3" customWidth="1"/>
    <col min="2" max="2" width="27.140625" style="3" bestFit="1" customWidth="1"/>
    <col min="3" max="3" width="16" style="3" customWidth="1"/>
    <col min="4" max="4" width="12.85546875" style="3" bestFit="1" customWidth="1"/>
    <col min="5" max="5" width="10.28515625" style="3" bestFit="1" customWidth="1"/>
    <col min="6" max="6" width="11.7109375" style="3" bestFit="1" customWidth="1"/>
    <col min="7" max="8" width="10.28515625" style="3" bestFit="1" customWidth="1"/>
    <col min="9" max="9" width="11.28515625" style="3" bestFit="1" customWidth="1"/>
    <col min="10" max="12" width="10.28515625" style="3" bestFit="1" customWidth="1"/>
    <col min="13" max="13" width="11.28515625" style="3" bestFit="1" customWidth="1"/>
    <col min="14" max="14" width="10.7109375" style="3" bestFit="1" customWidth="1"/>
    <col min="15" max="17" width="10.28515625" style="3" bestFit="1" customWidth="1"/>
    <col min="18" max="18" width="11.42578125" style="3" bestFit="1" customWidth="1"/>
    <col min="19" max="19" width="11.28515625" style="3" bestFit="1" customWidth="1"/>
    <col min="20" max="16384" width="9.140625" style="3"/>
  </cols>
  <sheetData>
    <row r="1" spans="1:19" s="17" customFormat="1" x14ac:dyDescent="0.25">
      <c r="A1" s="18" t="s">
        <v>32</v>
      </c>
      <c r="B1" s="1" t="s">
        <v>32</v>
      </c>
      <c r="C1" s="18">
        <v>2020</v>
      </c>
      <c r="D1" s="18">
        <v>2020</v>
      </c>
      <c r="E1" s="18">
        <v>2020</v>
      </c>
      <c r="F1" s="18">
        <v>2020</v>
      </c>
      <c r="G1" s="18">
        <v>2020</v>
      </c>
      <c r="H1" s="18">
        <v>2020</v>
      </c>
      <c r="I1" s="18">
        <v>2020</v>
      </c>
      <c r="J1" s="18">
        <v>2020</v>
      </c>
      <c r="K1" s="18">
        <v>2020</v>
      </c>
      <c r="L1" s="18">
        <v>2020</v>
      </c>
      <c r="M1" s="18">
        <v>2020</v>
      </c>
      <c r="N1" s="18">
        <v>2020</v>
      </c>
      <c r="O1" s="18">
        <v>2020</v>
      </c>
      <c r="P1" s="18">
        <v>2020</v>
      </c>
      <c r="Q1" s="18">
        <v>2020</v>
      </c>
      <c r="R1" s="18">
        <v>2020</v>
      </c>
      <c r="S1" s="18">
        <v>2020</v>
      </c>
    </row>
    <row r="2" spans="1:19" x14ac:dyDescent="0.25">
      <c r="A2" s="18" t="s">
        <v>33</v>
      </c>
      <c r="B2" s="1" t="s">
        <v>34</v>
      </c>
      <c r="C2" s="18" t="s">
        <v>35</v>
      </c>
      <c r="D2" s="2" t="s">
        <v>1</v>
      </c>
      <c r="E2" s="18" t="s">
        <v>2</v>
      </c>
      <c r="F2" s="18" t="s">
        <v>3</v>
      </c>
      <c r="G2" s="18" t="s">
        <v>4</v>
      </c>
      <c r="H2" s="18" t="s">
        <v>5</v>
      </c>
      <c r="I2" s="18" t="s">
        <v>6</v>
      </c>
      <c r="J2" s="18" t="s">
        <v>7</v>
      </c>
      <c r="K2" s="18" t="s">
        <v>8</v>
      </c>
      <c r="L2" s="18" t="s">
        <v>9</v>
      </c>
      <c r="M2" s="18" t="s">
        <v>10</v>
      </c>
      <c r="N2" s="18" t="s">
        <v>11</v>
      </c>
      <c r="O2" s="18" t="s">
        <v>12</v>
      </c>
      <c r="P2" s="18" t="s">
        <v>13</v>
      </c>
      <c r="Q2" s="18" t="s">
        <v>14</v>
      </c>
      <c r="R2" s="18" t="s">
        <v>15</v>
      </c>
      <c r="S2" s="18" t="s">
        <v>16</v>
      </c>
    </row>
    <row r="3" spans="1:19" x14ac:dyDescent="0.25">
      <c r="A3" s="3">
        <v>11</v>
      </c>
      <c r="B3" s="3" t="s">
        <v>0</v>
      </c>
      <c r="C3" s="4">
        <v>40434</v>
      </c>
      <c r="D3" s="12">
        <v>3076</v>
      </c>
      <c r="E3" s="12">
        <v>1887</v>
      </c>
      <c r="F3" s="12">
        <v>6782</v>
      </c>
      <c r="G3" s="12">
        <v>1053</v>
      </c>
      <c r="H3" s="12">
        <v>1598</v>
      </c>
      <c r="I3" s="12">
        <v>3581</v>
      </c>
      <c r="J3" s="12">
        <v>1084</v>
      </c>
      <c r="K3" s="12">
        <v>1042</v>
      </c>
      <c r="L3" s="12">
        <v>1915</v>
      </c>
      <c r="M3" s="12">
        <v>4021</v>
      </c>
      <c r="N3" s="12">
        <v>466</v>
      </c>
      <c r="O3" s="12">
        <v>966</v>
      </c>
      <c r="P3" s="12">
        <v>1460</v>
      </c>
      <c r="Q3" s="12">
        <v>1219</v>
      </c>
      <c r="R3" s="12">
        <v>678</v>
      </c>
      <c r="S3" s="12">
        <v>9606</v>
      </c>
    </row>
    <row r="4" spans="1:19" x14ac:dyDescent="0.25">
      <c r="A4" s="3">
        <v>21</v>
      </c>
      <c r="B4" s="3" t="s">
        <v>17</v>
      </c>
      <c r="C4" s="4">
        <v>366686</v>
      </c>
      <c r="D4" s="12">
        <v>28550</v>
      </c>
      <c r="E4" s="12">
        <v>15084</v>
      </c>
      <c r="F4" s="12">
        <v>86730</v>
      </c>
      <c r="G4" s="12">
        <v>6565</v>
      </c>
      <c r="H4" s="12">
        <v>14746</v>
      </c>
      <c r="I4" s="12">
        <v>34807</v>
      </c>
      <c r="J4" s="12">
        <v>10557</v>
      </c>
      <c r="K4" s="12">
        <v>9757</v>
      </c>
      <c r="L4" s="12">
        <v>14030</v>
      </c>
      <c r="M4" s="12">
        <v>37881</v>
      </c>
      <c r="N4" s="12">
        <v>3753</v>
      </c>
      <c r="O4" s="12">
        <v>10505</v>
      </c>
      <c r="P4" s="12">
        <v>12403</v>
      </c>
      <c r="Q4" s="12">
        <v>10925</v>
      </c>
      <c r="R4" s="12">
        <v>6946</v>
      </c>
      <c r="S4" s="12">
        <v>63447</v>
      </c>
    </row>
    <row r="5" spans="1:19" x14ac:dyDescent="0.25">
      <c r="A5" s="3">
        <v>31</v>
      </c>
      <c r="B5" s="3" t="s">
        <v>18</v>
      </c>
      <c r="C5" s="4">
        <v>637385</v>
      </c>
      <c r="D5" s="12">
        <v>46050</v>
      </c>
      <c r="E5" s="12">
        <v>32336</v>
      </c>
      <c r="F5" s="12">
        <v>126500</v>
      </c>
      <c r="G5" s="12">
        <v>15588</v>
      </c>
      <c r="H5" s="12">
        <v>29863</v>
      </c>
      <c r="I5" s="12">
        <v>57564</v>
      </c>
      <c r="J5" s="12">
        <v>20642</v>
      </c>
      <c r="K5" s="12">
        <v>19463</v>
      </c>
      <c r="L5" s="12">
        <v>31028</v>
      </c>
      <c r="M5" s="12">
        <v>67059</v>
      </c>
      <c r="N5" s="12">
        <v>9296</v>
      </c>
      <c r="O5" s="12">
        <v>17681</v>
      </c>
      <c r="P5" s="12">
        <v>25593</v>
      </c>
      <c r="Q5" s="12">
        <v>19551</v>
      </c>
      <c r="R5" s="12">
        <v>16168</v>
      </c>
      <c r="S5" s="12">
        <v>103003</v>
      </c>
    </row>
    <row r="6" spans="1:19" x14ac:dyDescent="0.25">
      <c r="A6" s="3">
        <v>32</v>
      </c>
      <c r="B6" s="3" t="s">
        <v>19</v>
      </c>
      <c r="C6" s="4">
        <v>91044</v>
      </c>
      <c r="D6" s="12">
        <v>6219</v>
      </c>
      <c r="E6" s="12">
        <v>5927</v>
      </c>
      <c r="F6" s="12">
        <v>23107</v>
      </c>
      <c r="G6" s="12">
        <v>2366</v>
      </c>
      <c r="H6" s="12">
        <v>3733</v>
      </c>
      <c r="I6" s="12">
        <v>9068</v>
      </c>
      <c r="J6" s="12">
        <v>2539</v>
      </c>
      <c r="K6" s="12">
        <v>2255</v>
      </c>
      <c r="L6" s="12">
        <v>3048</v>
      </c>
      <c r="M6" s="12">
        <v>10182</v>
      </c>
      <c r="N6" s="12">
        <v>1273</v>
      </c>
      <c r="O6" s="12">
        <v>2130</v>
      </c>
      <c r="P6" s="12">
        <v>3326</v>
      </c>
      <c r="Q6" s="12">
        <v>2626</v>
      </c>
      <c r="R6" s="12">
        <v>2170</v>
      </c>
      <c r="S6" s="12">
        <v>11075</v>
      </c>
    </row>
    <row r="7" spans="1:19" x14ac:dyDescent="0.25">
      <c r="A7" s="3">
        <v>41</v>
      </c>
      <c r="B7" s="3" t="s">
        <v>20</v>
      </c>
      <c r="C7" s="4">
        <v>496</v>
      </c>
      <c r="D7" s="12">
        <v>63</v>
      </c>
      <c r="E7" s="12">
        <v>20</v>
      </c>
      <c r="F7" s="12">
        <v>132</v>
      </c>
      <c r="G7" s="12">
        <v>2</v>
      </c>
      <c r="H7" s="12">
        <v>14</v>
      </c>
      <c r="I7" s="12">
        <v>46</v>
      </c>
      <c r="J7" s="12">
        <v>6</v>
      </c>
      <c r="K7" s="12">
        <v>18</v>
      </c>
      <c r="L7" s="12">
        <v>10</v>
      </c>
      <c r="M7" s="12">
        <v>70</v>
      </c>
      <c r="N7" s="12">
        <v>5</v>
      </c>
      <c r="O7" s="12">
        <v>17</v>
      </c>
      <c r="P7" s="12">
        <v>24</v>
      </c>
      <c r="Q7" s="12">
        <v>9</v>
      </c>
      <c r="R7" s="12">
        <v>10</v>
      </c>
      <c r="S7" s="12">
        <v>50</v>
      </c>
    </row>
    <row r="8" spans="1:19" x14ac:dyDescent="0.25">
      <c r="A8" s="3">
        <v>42</v>
      </c>
      <c r="B8" s="3" t="s">
        <v>21</v>
      </c>
      <c r="C8" s="4">
        <v>440</v>
      </c>
      <c r="D8" s="12">
        <v>53</v>
      </c>
      <c r="E8" s="12">
        <v>39</v>
      </c>
      <c r="F8" s="12">
        <v>89</v>
      </c>
      <c r="G8" s="12">
        <v>9</v>
      </c>
      <c r="H8" s="12">
        <v>77</v>
      </c>
      <c r="I8" s="12">
        <v>20</v>
      </c>
      <c r="J8" s="12">
        <v>2</v>
      </c>
      <c r="K8" s="12">
        <v>3</v>
      </c>
      <c r="L8" s="12">
        <v>8</v>
      </c>
      <c r="M8" s="12">
        <v>38</v>
      </c>
      <c r="N8" s="12">
        <v>2</v>
      </c>
      <c r="O8" s="12">
        <v>3</v>
      </c>
      <c r="P8" s="12">
        <v>5</v>
      </c>
      <c r="Q8" s="12">
        <v>15</v>
      </c>
      <c r="R8" s="12">
        <v>7</v>
      </c>
      <c r="S8" s="12">
        <v>70</v>
      </c>
    </row>
    <row r="9" spans="1:19" x14ac:dyDescent="0.25">
      <c r="A9" s="3">
        <v>43</v>
      </c>
      <c r="B9" s="3" t="s">
        <v>22</v>
      </c>
      <c r="C9" s="4">
        <v>3018</v>
      </c>
      <c r="D9" s="12">
        <v>231</v>
      </c>
      <c r="E9" s="12">
        <v>203</v>
      </c>
      <c r="F9" s="12">
        <v>425</v>
      </c>
      <c r="G9" s="12">
        <v>71</v>
      </c>
      <c r="H9" s="12">
        <v>130</v>
      </c>
      <c r="I9" s="12">
        <v>272</v>
      </c>
      <c r="J9" s="12">
        <v>116</v>
      </c>
      <c r="K9" s="12">
        <v>82</v>
      </c>
      <c r="L9" s="12">
        <v>191</v>
      </c>
      <c r="M9" s="12">
        <v>396</v>
      </c>
      <c r="N9" s="12">
        <v>48</v>
      </c>
      <c r="O9" s="12">
        <v>82</v>
      </c>
      <c r="P9" s="12">
        <v>171</v>
      </c>
      <c r="Q9" s="12">
        <v>69</v>
      </c>
      <c r="R9" s="12">
        <v>94</v>
      </c>
      <c r="S9" s="12">
        <v>437</v>
      </c>
    </row>
    <row r="10" spans="1:19" x14ac:dyDescent="0.25">
      <c r="A10" s="3">
        <v>51</v>
      </c>
      <c r="B10" s="3" t="s">
        <v>23</v>
      </c>
      <c r="C10" s="4">
        <v>833</v>
      </c>
      <c r="D10" s="13">
        <v>57</v>
      </c>
      <c r="E10" s="13">
        <v>51</v>
      </c>
      <c r="F10" s="13">
        <v>147</v>
      </c>
      <c r="G10" s="13">
        <v>20</v>
      </c>
      <c r="H10" s="13">
        <v>45</v>
      </c>
      <c r="I10" s="13">
        <v>81</v>
      </c>
      <c r="J10" s="13">
        <v>29</v>
      </c>
      <c r="K10" s="13">
        <v>25</v>
      </c>
      <c r="L10" s="13">
        <v>40</v>
      </c>
      <c r="M10" s="13">
        <v>99</v>
      </c>
      <c r="N10" s="13">
        <v>13</v>
      </c>
      <c r="O10" s="13">
        <v>23</v>
      </c>
      <c r="P10" s="13">
        <v>30</v>
      </c>
      <c r="Q10" s="13">
        <v>26</v>
      </c>
      <c r="R10" s="13">
        <v>26</v>
      </c>
      <c r="S10" s="13">
        <v>121</v>
      </c>
    </row>
    <row r="11" spans="1:19" x14ac:dyDescent="0.25">
      <c r="A11" s="3">
        <v>52</v>
      </c>
      <c r="B11" s="3" t="s">
        <v>24</v>
      </c>
      <c r="C11" s="4">
        <v>34774</v>
      </c>
      <c r="D11" s="13">
        <v>2391</v>
      </c>
      <c r="E11" s="13">
        <v>2121</v>
      </c>
      <c r="F11" s="13">
        <v>6176</v>
      </c>
      <c r="G11" s="13">
        <v>845</v>
      </c>
      <c r="H11" s="13">
        <v>1871</v>
      </c>
      <c r="I11" s="13">
        <v>3401</v>
      </c>
      <c r="J11" s="13">
        <v>1194</v>
      </c>
      <c r="K11" s="13">
        <v>1027</v>
      </c>
      <c r="L11" s="13">
        <v>1678</v>
      </c>
      <c r="M11" s="13">
        <v>4126</v>
      </c>
      <c r="N11" s="13">
        <v>529</v>
      </c>
      <c r="O11" s="13">
        <v>968</v>
      </c>
      <c r="P11" s="13">
        <v>1252</v>
      </c>
      <c r="Q11" s="13">
        <v>1069</v>
      </c>
      <c r="R11" s="13">
        <v>1074</v>
      </c>
      <c r="S11" s="13">
        <v>5052</v>
      </c>
    </row>
    <row r="12" spans="1:19" x14ac:dyDescent="0.25">
      <c r="A12" s="3">
        <v>53</v>
      </c>
      <c r="B12" s="3" t="s">
        <v>25</v>
      </c>
      <c r="C12" s="4">
        <v>1172</v>
      </c>
      <c r="D12" s="12">
        <v>64</v>
      </c>
      <c r="E12" s="12">
        <v>12</v>
      </c>
      <c r="F12" s="12">
        <v>413</v>
      </c>
      <c r="G12" s="12">
        <v>2</v>
      </c>
      <c r="H12" s="12">
        <v>9</v>
      </c>
      <c r="I12" s="12">
        <v>94</v>
      </c>
      <c r="J12" s="12">
        <v>8</v>
      </c>
      <c r="K12" s="12">
        <v>2</v>
      </c>
      <c r="L12" s="12">
        <v>102</v>
      </c>
      <c r="M12" s="12">
        <v>73</v>
      </c>
      <c r="N12" s="12">
        <v>5</v>
      </c>
      <c r="O12" s="12">
        <v>7</v>
      </c>
      <c r="P12" s="12">
        <v>128</v>
      </c>
      <c r="Q12" s="12">
        <v>3</v>
      </c>
      <c r="R12" s="12">
        <v>8</v>
      </c>
      <c r="S12" s="12">
        <v>242</v>
      </c>
    </row>
    <row r="13" spans="1:19" x14ac:dyDescent="0.25">
      <c r="A13" s="3">
        <v>54</v>
      </c>
      <c r="B13" s="3" t="s">
        <v>26</v>
      </c>
      <c r="C13" s="4">
        <v>3378</v>
      </c>
      <c r="D13" s="12">
        <v>254</v>
      </c>
      <c r="E13" s="12">
        <v>150</v>
      </c>
      <c r="F13" s="12">
        <v>518</v>
      </c>
      <c r="G13" s="12">
        <v>114</v>
      </c>
      <c r="H13" s="12">
        <v>166</v>
      </c>
      <c r="I13" s="12">
        <v>325</v>
      </c>
      <c r="J13" s="12">
        <v>92</v>
      </c>
      <c r="K13" s="12">
        <v>112</v>
      </c>
      <c r="L13" s="12">
        <v>192</v>
      </c>
      <c r="M13" s="12">
        <v>333</v>
      </c>
      <c r="N13" s="12">
        <v>54</v>
      </c>
      <c r="O13" s="12">
        <v>104</v>
      </c>
      <c r="P13" s="12">
        <v>180</v>
      </c>
      <c r="Q13" s="12">
        <v>144</v>
      </c>
      <c r="R13" s="12">
        <v>92</v>
      </c>
      <c r="S13" s="12">
        <v>548</v>
      </c>
    </row>
    <row r="14" spans="1:19" x14ac:dyDescent="0.25">
      <c r="A14" s="3">
        <v>61</v>
      </c>
      <c r="B14" s="3" t="s">
        <v>27</v>
      </c>
      <c r="C14" s="4">
        <v>12724</v>
      </c>
      <c r="D14" s="12">
        <v>840</v>
      </c>
      <c r="E14" s="12">
        <v>1854</v>
      </c>
      <c r="F14" s="12">
        <v>1405</v>
      </c>
      <c r="G14" s="12">
        <v>326</v>
      </c>
      <c r="H14" s="12">
        <v>600</v>
      </c>
      <c r="I14" s="12">
        <v>1535</v>
      </c>
      <c r="J14" s="12">
        <v>337</v>
      </c>
      <c r="K14" s="12">
        <v>301</v>
      </c>
      <c r="L14" s="12">
        <v>592</v>
      </c>
      <c r="M14" s="12">
        <v>1744</v>
      </c>
      <c r="N14" s="12">
        <v>279</v>
      </c>
      <c r="O14" s="12">
        <v>343</v>
      </c>
      <c r="P14" s="12">
        <v>620</v>
      </c>
      <c r="Q14" s="12">
        <v>505</v>
      </c>
      <c r="R14" s="12">
        <v>495</v>
      </c>
      <c r="S14" s="12">
        <v>948</v>
      </c>
    </row>
    <row r="15" spans="1:19" ht="15.75" thickBot="1" x14ac:dyDescent="0.3">
      <c r="A15" s="6">
        <v>62</v>
      </c>
      <c r="B15" s="7" t="s">
        <v>28</v>
      </c>
      <c r="C15" s="8">
        <v>4325</v>
      </c>
      <c r="D15" s="14">
        <v>391</v>
      </c>
      <c r="E15" s="15">
        <v>508</v>
      </c>
      <c r="F15" s="15">
        <v>915</v>
      </c>
      <c r="G15" s="15">
        <v>83</v>
      </c>
      <c r="H15" s="15">
        <v>82</v>
      </c>
      <c r="I15" s="15">
        <v>203</v>
      </c>
      <c r="J15" s="15">
        <v>49</v>
      </c>
      <c r="K15" s="15">
        <v>80</v>
      </c>
      <c r="L15" s="15">
        <v>321</v>
      </c>
      <c r="M15" s="15">
        <v>477</v>
      </c>
      <c r="N15" s="15">
        <v>45</v>
      </c>
      <c r="O15" s="15">
        <v>51</v>
      </c>
      <c r="P15" s="15">
        <v>267</v>
      </c>
      <c r="Q15" s="15">
        <v>62</v>
      </c>
      <c r="R15" s="15">
        <v>93</v>
      </c>
      <c r="S15" s="15">
        <v>698</v>
      </c>
    </row>
    <row r="16" spans="1:19" ht="15.75" thickTop="1" x14ac:dyDescent="0.25">
      <c r="C16" s="11">
        <v>1196709</v>
      </c>
      <c r="D16" s="12">
        <v>88239</v>
      </c>
      <c r="E16" s="12">
        <v>60192</v>
      </c>
      <c r="F16" s="12">
        <v>253339</v>
      </c>
      <c r="G16" s="12">
        <v>27044</v>
      </c>
      <c r="H16" s="12">
        <v>52934</v>
      </c>
      <c r="I16" s="12">
        <v>110997</v>
      </c>
      <c r="J16" s="12">
        <v>36655</v>
      </c>
      <c r="K16" s="12">
        <v>34167</v>
      </c>
      <c r="L16" s="12">
        <v>53155</v>
      </c>
      <c r="M16" s="12">
        <v>126499</v>
      </c>
      <c r="N16" s="12">
        <v>15768</v>
      </c>
      <c r="O16" s="12">
        <v>32880</v>
      </c>
      <c r="P16" s="12">
        <v>45459</v>
      </c>
      <c r="Q16" s="12">
        <v>36223</v>
      </c>
      <c r="R16" s="12">
        <v>27861</v>
      </c>
      <c r="S16" s="12">
        <v>195297</v>
      </c>
    </row>
    <row r="18" spans="1:3" x14ac:dyDescent="0.25">
      <c r="A18" s="16" t="s">
        <v>29</v>
      </c>
    </row>
    <row r="19" spans="1:3" x14ac:dyDescent="0.25">
      <c r="A19" s="16" t="s">
        <v>30</v>
      </c>
      <c r="C19" s="10"/>
    </row>
    <row r="20" spans="1:3" x14ac:dyDescent="0.25">
      <c r="C20" s="10"/>
    </row>
    <row r="21" spans="1:3" x14ac:dyDescent="0.25">
      <c r="C21" s="10"/>
    </row>
    <row r="22" spans="1:3" x14ac:dyDescent="0.25">
      <c r="C22" s="10"/>
    </row>
    <row r="23" spans="1:3" x14ac:dyDescent="0.25">
      <c r="C23" s="10"/>
    </row>
    <row r="24" spans="1:3" x14ac:dyDescent="0.25">
      <c r="C24" s="10"/>
    </row>
    <row r="25" spans="1:3" x14ac:dyDescent="0.25">
      <c r="C25" s="10"/>
    </row>
    <row r="26" spans="1:3" x14ac:dyDescent="0.25">
      <c r="C26" s="10"/>
    </row>
    <row r="27" spans="1:3" x14ac:dyDescent="0.25">
      <c r="C27" s="10"/>
    </row>
    <row r="28" spans="1:3" x14ac:dyDescent="0.25">
      <c r="C28" s="10"/>
    </row>
    <row r="29" spans="1:3" x14ac:dyDescent="0.25">
      <c r="C29" s="10"/>
    </row>
    <row r="30" spans="1:3" x14ac:dyDescent="0.25">
      <c r="C30" s="10"/>
    </row>
    <row r="31" spans="1:3" x14ac:dyDescent="0.25">
      <c r="C31"/>
    </row>
  </sheetData>
  <sheetProtection algorithmName="SHA-512" hashValue="5CSScEeJaNeucVLGBWW4SuaAd+CgC+7yfWb/Pqol/79xvkBLwSBUcJDty9slKJijY0qsJgX7n+SRrlyMb3ZbuQ==" saltValue="X0q6l+kSpc8Wt5xVyhOxHw==" spinCount="100000" sheet="1" objects="1" scenarios="1" sort="0" autoFilter="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464A-334E-484C-82FD-B9B7047885D2}">
  <dimension ref="A1:T31"/>
  <sheetViews>
    <sheetView workbookViewId="0">
      <selection activeCell="A3" sqref="A3:C15"/>
    </sheetView>
  </sheetViews>
  <sheetFormatPr defaultColWidth="9.140625" defaultRowHeight="15" x14ac:dyDescent="0.25"/>
  <cols>
    <col min="1" max="1" width="11.28515625" style="3" customWidth="1"/>
    <col min="2" max="2" width="27" style="3" customWidth="1"/>
    <col min="3" max="3" width="16.140625" style="3" bestFit="1" customWidth="1"/>
    <col min="4" max="4" width="12.7109375" style="3" bestFit="1" customWidth="1"/>
    <col min="5" max="5" width="9.85546875" style="3" bestFit="1" customWidth="1"/>
    <col min="6" max="6" width="11.5703125" style="3" bestFit="1" customWidth="1"/>
    <col min="7" max="7" width="7.85546875" style="3" bestFit="1" customWidth="1"/>
    <col min="8" max="8" width="8.28515625" style="3" bestFit="1" customWidth="1"/>
    <col min="9" max="9" width="9.5703125" style="3" bestFit="1" customWidth="1"/>
    <col min="10" max="12" width="7.7109375" style="3" bestFit="1" customWidth="1"/>
    <col min="13" max="13" width="10" style="3" bestFit="1" customWidth="1"/>
    <col min="14" max="14" width="10.5703125" style="3" bestFit="1" customWidth="1"/>
    <col min="15" max="15" width="10.28515625" style="3" bestFit="1" customWidth="1"/>
    <col min="16" max="16" width="9.140625" style="3" bestFit="1" customWidth="1"/>
    <col min="17" max="17" width="7.7109375" style="3" bestFit="1" customWidth="1"/>
    <col min="18" max="18" width="11.28515625" style="3" bestFit="1" customWidth="1"/>
    <col min="19" max="19" width="8.7109375" style="3" bestFit="1" customWidth="1"/>
    <col min="20" max="20" width="11.85546875" style="3" customWidth="1"/>
    <col min="21" max="16384" width="9.140625" style="3"/>
  </cols>
  <sheetData>
    <row r="1" spans="1:20" s="17" customFormat="1" x14ac:dyDescent="0.25">
      <c r="A1" s="18" t="s">
        <v>32</v>
      </c>
      <c r="B1" s="1" t="s">
        <v>32</v>
      </c>
      <c r="C1" s="18">
        <v>2017</v>
      </c>
      <c r="D1" s="18">
        <v>2017</v>
      </c>
      <c r="E1" s="18">
        <v>2017</v>
      </c>
      <c r="F1" s="18">
        <v>2017</v>
      </c>
      <c r="G1" s="18">
        <v>2017</v>
      </c>
      <c r="H1" s="18">
        <v>2017</v>
      </c>
      <c r="I1" s="18">
        <v>2017</v>
      </c>
      <c r="J1" s="18">
        <v>2017</v>
      </c>
      <c r="K1" s="18">
        <v>2017</v>
      </c>
      <c r="L1" s="18">
        <v>2017</v>
      </c>
      <c r="M1" s="18">
        <v>2017</v>
      </c>
      <c r="N1" s="18">
        <v>2017</v>
      </c>
      <c r="O1" s="18">
        <v>2017</v>
      </c>
      <c r="P1" s="18">
        <v>2017</v>
      </c>
      <c r="Q1" s="18">
        <v>2017</v>
      </c>
      <c r="R1" s="18">
        <v>2017</v>
      </c>
      <c r="S1" s="18">
        <v>2017</v>
      </c>
    </row>
    <row r="2" spans="1:20" x14ac:dyDescent="0.25">
      <c r="A2" s="18" t="s">
        <v>33</v>
      </c>
      <c r="B2" s="1" t="s">
        <v>34</v>
      </c>
      <c r="C2" s="18" t="s">
        <v>31</v>
      </c>
      <c r="D2" s="18" t="s">
        <v>1</v>
      </c>
      <c r="E2" s="18" t="s">
        <v>2</v>
      </c>
      <c r="F2" s="18" t="s">
        <v>3</v>
      </c>
      <c r="G2" s="18" t="s">
        <v>4</v>
      </c>
      <c r="H2" s="18" t="s">
        <v>5</v>
      </c>
      <c r="I2" s="18" t="s">
        <v>6</v>
      </c>
      <c r="J2" s="18" t="s">
        <v>7</v>
      </c>
      <c r="K2" s="18" t="s">
        <v>8</v>
      </c>
      <c r="L2" s="18" t="s">
        <v>9</v>
      </c>
      <c r="M2" s="18" t="s">
        <v>10</v>
      </c>
      <c r="N2" s="18" t="s">
        <v>11</v>
      </c>
      <c r="O2" s="18" t="s">
        <v>12</v>
      </c>
      <c r="P2" s="18" t="s">
        <v>13</v>
      </c>
      <c r="Q2" s="18" t="s">
        <v>14</v>
      </c>
      <c r="R2" s="18" t="s">
        <v>15</v>
      </c>
      <c r="S2" s="18" t="s">
        <v>16</v>
      </c>
    </row>
    <row r="3" spans="1:20" x14ac:dyDescent="0.25">
      <c r="A3" s="3">
        <v>11</v>
      </c>
      <c r="B3" s="3" t="s">
        <v>0</v>
      </c>
      <c r="C3" s="4">
        <v>48822</v>
      </c>
      <c r="D3" s="4">
        <v>3676</v>
      </c>
      <c r="E3" s="4">
        <v>2175</v>
      </c>
      <c r="F3" s="4">
        <v>8480</v>
      </c>
      <c r="G3" s="4">
        <v>1268</v>
      </c>
      <c r="H3" s="4">
        <v>1906</v>
      </c>
      <c r="I3" s="4">
        <v>4375</v>
      </c>
      <c r="J3" s="4">
        <v>1450</v>
      </c>
      <c r="K3" s="4">
        <v>1405</v>
      </c>
      <c r="L3" s="4">
        <v>2139</v>
      </c>
      <c r="M3" s="4">
        <v>5078</v>
      </c>
      <c r="N3" s="4">
        <v>578</v>
      </c>
      <c r="O3" s="4">
        <v>1233</v>
      </c>
      <c r="P3" s="4">
        <v>1880</v>
      </c>
      <c r="Q3" s="4">
        <v>1591</v>
      </c>
      <c r="R3" s="4">
        <v>899</v>
      </c>
      <c r="S3" s="4">
        <v>10689</v>
      </c>
      <c r="T3" s="5"/>
    </row>
    <row r="4" spans="1:20" x14ac:dyDescent="0.25">
      <c r="A4" s="3">
        <v>21</v>
      </c>
      <c r="B4" s="3" t="s">
        <v>17</v>
      </c>
      <c r="C4" s="4">
        <v>430049</v>
      </c>
      <c r="D4" s="4">
        <v>32972</v>
      </c>
      <c r="E4" s="4">
        <v>18886</v>
      </c>
      <c r="F4" s="4">
        <v>101865</v>
      </c>
      <c r="G4" s="4">
        <v>7556</v>
      </c>
      <c r="H4" s="4">
        <v>16702</v>
      </c>
      <c r="I4" s="4">
        <v>40521</v>
      </c>
      <c r="J4" s="4">
        <v>12228</v>
      </c>
      <c r="K4" s="4">
        <v>11776</v>
      </c>
      <c r="L4" s="4">
        <v>16900</v>
      </c>
      <c r="M4" s="4">
        <v>45442</v>
      </c>
      <c r="N4" s="4">
        <v>4736</v>
      </c>
      <c r="O4" s="4">
        <v>11937</v>
      </c>
      <c r="P4" s="4">
        <v>14679</v>
      </c>
      <c r="Q4" s="4">
        <v>12474</v>
      </c>
      <c r="R4" s="4">
        <v>8229</v>
      </c>
      <c r="S4" s="4">
        <v>73146</v>
      </c>
      <c r="T4" s="5"/>
    </row>
    <row r="5" spans="1:20" x14ac:dyDescent="0.25">
      <c r="A5" s="3">
        <v>31</v>
      </c>
      <c r="B5" s="3" t="s">
        <v>18</v>
      </c>
      <c r="C5" s="4">
        <v>630519</v>
      </c>
      <c r="D5" s="4">
        <v>45019</v>
      </c>
      <c r="E5" s="4">
        <v>33162</v>
      </c>
      <c r="F5" s="4">
        <v>123877</v>
      </c>
      <c r="G5" s="4">
        <v>15426</v>
      </c>
      <c r="H5" s="4">
        <v>30401</v>
      </c>
      <c r="I5" s="4">
        <v>55915</v>
      </c>
      <c r="J5" s="4">
        <v>21001</v>
      </c>
      <c r="K5" s="4">
        <v>20233</v>
      </c>
      <c r="L5" s="4">
        <v>30904</v>
      </c>
      <c r="M5" s="4">
        <v>67359</v>
      </c>
      <c r="N5" s="4">
        <v>9410</v>
      </c>
      <c r="O5" s="4">
        <v>17621</v>
      </c>
      <c r="P5" s="4">
        <v>25465</v>
      </c>
      <c r="Q5" s="4">
        <v>19378</v>
      </c>
      <c r="R5" s="4">
        <v>16694</v>
      </c>
      <c r="S5" s="4">
        <v>98654</v>
      </c>
      <c r="T5" s="5"/>
    </row>
    <row r="6" spans="1:20" x14ac:dyDescent="0.25">
      <c r="A6" s="3">
        <v>32</v>
      </c>
      <c r="B6" s="3" t="s">
        <v>19</v>
      </c>
      <c r="C6" s="4">
        <v>69932</v>
      </c>
      <c r="D6" s="4">
        <v>4500</v>
      </c>
      <c r="E6" s="4">
        <v>4791</v>
      </c>
      <c r="F6" s="4">
        <v>18117</v>
      </c>
      <c r="G6" s="4">
        <v>2036</v>
      </c>
      <c r="H6" s="4">
        <v>2581</v>
      </c>
      <c r="I6" s="4">
        <v>7609</v>
      </c>
      <c r="J6" s="4">
        <v>1653</v>
      </c>
      <c r="K6" s="4">
        <v>1815</v>
      </c>
      <c r="L6" s="4">
        <v>2327</v>
      </c>
      <c r="M6" s="4">
        <v>6877</v>
      </c>
      <c r="N6" s="4">
        <v>1081</v>
      </c>
      <c r="O6" s="4">
        <v>1774</v>
      </c>
      <c r="P6" s="4">
        <v>2783</v>
      </c>
      <c r="Q6" s="4">
        <v>2265</v>
      </c>
      <c r="R6" s="4">
        <v>1814</v>
      </c>
      <c r="S6" s="4">
        <v>7909</v>
      </c>
      <c r="T6" s="5"/>
    </row>
    <row r="7" spans="1:20" x14ac:dyDescent="0.25">
      <c r="A7" s="3">
        <v>41</v>
      </c>
      <c r="B7" s="3" t="s">
        <v>20</v>
      </c>
      <c r="C7" s="4">
        <v>307</v>
      </c>
      <c r="D7" s="4">
        <v>60</v>
      </c>
      <c r="E7" s="4">
        <v>23</v>
      </c>
      <c r="F7" s="4">
        <v>79</v>
      </c>
      <c r="G7" s="4">
        <v>2</v>
      </c>
      <c r="H7" s="4">
        <v>5</v>
      </c>
      <c r="I7" s="4">
        <v>12</v>
      </c>
      <c r="J7" s="4">
        <v>5</v>
      </c>
      <c r="K7" s="4">
        <v>13</v>
      </c>
      <c r="L7" s="4">
        <v>14</v>
      </c>
      <c r="M7" s="4">
        <v>41</v>
      </c>
      <c r="N7" s="4">
        <v>4</v>
      </c>
      <c r="O7" s="4">
        <v>5</v>
      </c>
      <c r="P7" s="4">
        <v>21</v>
      </c>
      <c r="Q7" s="4">
        <v>2</v>
      </c>
      <c r="R7" s="4">
        <v>1</v>
      </c>
      <c r="S7" s="4">
        <v>20</v>
      </c>
      <c r="T7" s="5"/>
    </row>
    <row r="8" spans="1:20" x14ac:dyDescent="0.25">
      <c r="A8" s="3">
        <v>42</v>
      </c>
      <c r="B8" s="3" t="s">
        <v>21</v>
      </c>
      <c r="C8" s="4">
        <v>448</v>
      </c>
      <c r="D8" s="4">
        <v>40</v>
      </c>
      <c r="E8" s="4">
        <v>16</v>
      </c>
      <c r="F8" s="4">
        <v>116</v>
      </c>
      <c r="G8" s="4">
        <v>6</v>
      </c>
      <c r="H8" s="4">
        <v>62</v>
      </c>
      <c r="I8" s="4">
        <v>23</v>
      </c>
      <c r="J8" s="4">
        <v>3</v>
      </c>
      <c r="K8" s="4">
        <v>7</v>
      </c>
      <c r="L8" s="4">
        <v>7</v>
      </c>
      <c r="M8" s="4">
        <v>36</v>
      </c>
      <c r="N8" s="4">
        <v>2</v>
      </c>
      <c r="O8" s="4">
        <v>11</v>
      </c>
      <c r="P8" s="4">
        <v>7</v>
      </c>
      <c r="Q8" s="4">
        <v>15</v>
      </c>
      <c r="R8" s="4">
        <v>4</v>
      </c>
      <c r="S8" s="4">
        <v>93</v>
      </c>
      <c r="T8" s="5"/>
    </row>
    <row r="9" spans="1:20" x14ac:dyDescent="0.25">
      <c r="A9" s="3">
        <v>43</v>
      </c>
      <c r="B9" s="3" t="s">
        <v>22</v>
      </c>
      <c r="C9" s="4">
        <v>3558</v>
      </c>
      <c r="D9" s="4">
        <v>294</v>
      </c>
      <c r="E9" s="4">
        <v>259</v>
      </c>
      <c r="F9" s="4">
        <v>504</v>
      </c>
      <c r="G9" s="4">
        <v>87</v>
      </c>
      <c r="H9" s="4">
        <v>173</v>
      </c>
      <c r="I9" s="4">
        <v>301</v>
      </c>
      <c r="J9" s="4">
        <v>124</v>
      </c>
      <c r="K9" s="4">
        <v>81</v>
      </c>
      <c r="L9" s="4">
        <v>224</v>
      </c>
      <c r="M9" s="4">
        <v>423</v>
      </c>
      <c r="N9" s="4">
        <v>50</v>
      </c>
      <c r="O9" s="4">
        <v>109</v>
      </c>
      <c r="P9" s="4">
        <v>165</v>
      </c>
      <c r="Q9" s="4">
        <v>112</v>
      </c>
      <c r="R9" s="4">
        <v>141</v>
      </c>
      <c r="S9" s="4">
        <v>511</v>
      </c>
      <c r="T9" s="5"/>
    </row>
    <row r="10" spans="1:20" x14ac:dyDescent="0.25">
      <c r="A10" s="3">
        <v>51</v>
      </c>
      <c r="B10" s="3" t="s">
        <v>23</v>
      </c>
      <c r="C10" s="4">
        <v>1342.1503524240115</v>
      </c>
      <c r="D10" s="4">
        <v>83.690890742642651</v>
      </c>
      <c r="E10" s="4">
        <v>103.70347892033392</v>
      </c>
      <c r="F10" s="4">
        <v>236.38276821430168</v>
      </c>
      <c r="G10" s="4">
        <v>28.619261996909266</v>
      </c>
      <c r="H10" s="4">
        <v>63.028934372234218</v>
      </c>
      <c r="I10" s="4">
        <v>151.24658988026508</v>
      </c>
      <c r="J10" s="4">
        <v>39.776320395131087</v>
      </c>
      <c r="K10" s="4">
        <v>35.539982546338116</v>
      </c>
      <c r="L10" s="4">
        <v>60.13637445902215</v>
      </c>
      <c r="M10" s="4">
        <v>162.33147511712642</v>
      </c>
      <c r="N10" s="4">
        <v>19.934338976923851</v>
      </c>
      <c r="O10" s="4">
        <v>39.556020014949546</v>
      </c>
      <c r="P10" s="4">
        <v>53.285086686823114</v>
      </c>
      <c r="Q10" s="4">
        <v>38.067679998166803</v>
      </c>
      <c r="R10" s="4">
        <v>40.006565153653639</v>
      </c>
      <c r="S10" s="4">
        <v>186.84458494918999</v>
      </c>
      <c r="T10" s="5"/>
    </row>
    <row r="11" spans="1:20" x14ac:dyDescent="0.25">
      <c r="A11" s="3">
        <v>52</v>
      </c>
      <c r="B11" s="3" t="s">
        <v>24</v>
      </c>
      <c r="C11" s="4">
        <v>42778.849647575975</v>
      </c>
      <c r="D11" s="4">
        <v>2912.3091092573572</v>
      </c>
      <c r="E11" s="4">
        <v>3447.296521079666</v>
      </c>
      <c r="F11" s="4">
        <v>7306.617231785699</v>
      </c>
      <c r="G11" s="4">
        <v>1028.3807380030908</v>
      </c>
      <c r="H11" s="4">
        <v>2222.9710656277657</v>
      </c>
      <c r="I11" s="4">
        <v>4481.7534101197352</v>
      </c>
      <c r="J11" s="4">
        <v>1426.2236796048687</v>
      </c>
      <c r="K11" s="4">
        <v>1253.4600174536617</v>
      </c>
      <c r="L11" s="4">
        <v>2130.8636255409779</v>
      </c>
      <c r="M11" s="4">
        <v>4837.6685248828735</v>
      </c>
      <c r="N11" s="4">
        <v>703.06566102307613</v>
      </c>
      <c r="O11" s="4">
        <v>1139.4439799850504</v>
      </c>
      <c r="P11" s="4">
        <v>1679.7149133131768</v>
      </c>
      <c r="Q11" s="4">
        <v>1348.9323200018332</v>
      </c>
      <c r="R11" s="4">
        <v>1410.9934348463464</v>
      </c>
      <c r="S11" s="4">
        <v>5449.1554150508109</v>
      </c>
      <c r="T11" s="5"/>
    </row>
    <row r="12" spans="1:20" x14ac:dyDescent="0.25">
      <c r="A12" s="3">
        <v>53</v>
      </c>
      <c r="B12" s="3" t="s">
        <v>25</v>
      </c>
      <c r="C12" s="4">
        <v>2730</v>
      </c>
      <c r="D12" s="4">
        <v>152</v>
      </c>
      <c r="E12" s="4">
        <v>82</v>
      </c>
      <c r="F12" s="4">
        <v>880</v>
      </c>
      <c r="G12" s="4">
        <v>7</v>
      </c>
      <c r="H12" s="4">
        <v>23</v>
      </c>
      <c r="I12" s="4">
        <v>161</v>
      </c>
      <c r="J12" s="4">
        <v>17</v>
      </c>
      <c r="K12" s="4">
        <v>20</v>
      </c>
      <c r="L12" s="4">
        <v>189</v>
      </c>
      <c r="M12" s="4">
        <v>287</v>
      </c>
      <c r="N12" s="4">
        <v>11</v>
      </c>
      <c r="O12" s="4">
        <v>20</v>
      </c>
      <c r="P12" s="4">
        <v>251</v>
      </c>
      <c r="Q12" s="4">
        <v>15</v>
      </c>
      <c r="R12" s="4">
        <v>27</v>
      </c>
      <c r="S12" s="4">
        <v>588</v>
      </c>
      <c r="T12" s="5"/>
    </row>
    <row r="13" spans="1:20" x14ac:dyDescent="0.25">
      <c r="A13" s="3">
        <v>54</v>
      </c>
      <c r="B13" s="3" t="s">
        <v>26</v>
      </c>
      <c r="C13" s="4">
        <v>4232</v>
      </c>
      <c r="D13" s="4">
        <v>317</v>
      </c>
      <c r="E13" s="4">
        <v>204</v>
      </c>
      <c r="F13" s="4">
        <v>597</v>
      </c>
      <c r="G13" s="4">
        <v>128</v>
      </c>
      <c r="H13" s="4">
        <v>210</v>
      </c>
      <c r="I13" s="4">
        <v>449</v>
      </c>
      <c r="J13" s="4">
        <v>135</v>
      </c>
      <c r="K13" s="4">
        <v>136</v>
      </c>
      <c r="L13" s="4">
        <v>244</v>
      </c>
      <c r="M13" s="4">
        <v>410</v>
      </c>
      <c r="N13" s="4">
        <v>60</v>
      </c>
      <c r="O13" s="4">
        <v>142</v>
      </c>
      <c r="P13" s="4">
        <v>215</v>
      </c>
      <c r="Q13" s="4">
        <v>164</v>
      </c>
      <c r="R13" s="4">
        <v>115</v>
      </c>
      <c r="S13" s="4">
        <v>706</v>
      </c>
      <c r="T13" s="5"/>
    </row>
    <row r="14" spans="1:20" x14ac:dyDescent="0.25">
      <c r="A14" s="3">
        <v>61</v>
      </c>
      <c r="B14" s="3" t="s">
        <v>27</v>
      </c>
      <c r="C14" s="4">
        <v>4542</v>
      </c>
      <c r="D14" s="4">
        <v>317</v>
      </c>
      <c r="E14" s="4">
        <v>915</v>
      </c>
      <c r="F14" s="4">
        <v>348</v>
      </c>
      <c r="G14" s="4">
        <v>136</v>
      </c>
      <c r="H14" s="4">
        <v>214</v>
      </c>
      <c r="I14" s="4">
        <v>327</v>
      </c>
      <c r="J14" s="4">
        <v>115</v>
      </c>
      <c r="K14" s="4">
        <v>107</v>
      </c>
      <c r="L14" s="4">
        <v>205</v>
      </c>
      <c r="M14" s="4">
        <v>811</v>
      </c>
      <c r="N14" s="4">
        <v>127</v>
      </c>
      <c r="O14" s="4">
        <v>91</v>
      </c>
      <c r="P14" s="4">
        <v>231</v>
      </c>
      <c r="Q14" s="4">
        <v>236</v>
      </c>
      <c r="R14" s="4">
        <v>197</v>
      </c>
      <c r="S14" s="4">
        <v>165</v>
      </c>
      <c r="T14" s="5"/>
    </row>
    <row r="15" spans="1:20" ht="15.75" thickBot="1" x14ac:dyDescent="0.3">
      <c r="A15" s="6">
        <v>62</v>
      </c>
      <c r="B15" s="7" t="s">
        <v>28</v>
      </c>
      <c r="C15" s="8">
        <v>3580</v>
      </c>
      <c r="D15" s="8">
        <v>341</v>
      </c>
      <c r="E15" s="8">
        <v>481</v>
      </c>
      <c r="F15" s="8">
        <v>664</v>
      </c>
      <c r="G15" s="8">
        <v>62</v>
      </c>
      <c r="H15" s="8">
        <v>70</v>
      </c>
      <c r="I15" s="8">
        <v>190</v>
      </c>
      <c r="J15" s="8">
        <v>57</v>
      </c>
      <c r="K15" s="8">
        <v>60</v>
      </c>
      <c r="L15" s="8">
        <v>255</v>
      </c>
      <c r="M15" s="8">
        <v>625</v>
      </c>
      <c r="N15" s="8">
        <v>52</v>
      </c>
      <c r="O15" s="8">
        <v>25</v>
      </c>
      <c r="P15" s="8">
        <v>209</v>
      </c>
      <c r="Q15" s="8">
        <v>78</v>
      </c>
      <c r="R15" s="8">
        <v>85</v>
      </c>
      <c r="S15" s="8">
        <v>326</v>
      </c>
      <c r="T15" s="5"/>
    </row>
    <row r="16" spans="1:20" ht="15.75" thickTop="1" x14ac:dyDescent="0.25">
      <c r="C16" s="9">
        <v>1242840</v>
      </c>
      <c r="D16" s="9">
        <f t="shared" ref="D16:S16" si="0">SUM(D3:D15)</f>
        <v>90684</v>
      </c>
      <c r="E16" s="9">
        <f t="shared" si="0"/>
        <v>64545</v>
      </c>
      <c r="F16" s="9">
        <f t="shared" si="0"/>
        <v>263070</v>
      </c>
      <c r="G16" s="9">
        <f t="shared" si="0"/>
        <v>27771</v>
      </c>
      <c r="H16" s="9">
        <f t="shared" si="0"/>
        <v>54633</v>
      </c>
      <c r="I16" s="9">
        <f t="shared" si="0"/>
        <v>114516</v>
      </c>
      <c r="J16" s="9">
        <f t="shared" si="0"/>
        <v>38254</v>
      </c>
      <c r="K16" s="9">
        <f t="shared" si="0"/>
        <v>36942</v>
      </c>
      <c r="L16" s="9">
        <f t="shared" si="0"/>
        <v>55599</v>
      </c>
      <c r="M16" s="9">
        <f t="shared" si="0"/>
        <v>132389</v>
      </c>
      <c r="N16" s="9">
        <f t="shared" si="0"/>
        <v>16834</v>
      </c>
      <c r="O16" s="9">
        <f t="shared" si="0"/>
        <v>34147</v>
      </c>
      <c r="P16" s="9">
        <f t="shared" si="0"/>
        <v>47639</v>
      </c>
      <c r="Q16" s="9">
        <f t="shared" si="0"/>
        <v>37717</v>
      </c>
      <c r="R16" s="9">
        <f t="shared" si="0"/>
        <v>29657</v>
      </c>
      <c r="S16" s="9">
        <f t="shared" si="0"/>
        <v>198443</v>
      </c>
      <c r="T16" s="5"/>
    </row>
    <row r="18" spans="1:3" x14ac:dyDescent="0.25">
      <c r="A18" s="16" t="s">
        <v>29</v>
      </c>
    </row>
    <row r="19" spans="1:3" x14ac:dyDescent="0.25">
      <c r="A19" s="16" t="s">
        <v>30</v>
      </c>
      <c r="C19" s="10"/>
    </row>
    <row r="20" spans="1:3" x14ac:dyDescent="0.25">
      <c r="C20" s="10"/>
    </row>
    <row r="21" spans="1:3" x14ac:dyDescent="0.25">
      <c r="C21" s="10"/>
    </row>
    <row r="22" spans="1:3" x14ac:dyDescent="0.25">
      <c r="C22" s="10"/>
    </row>
    <row r="23" spans="1:3" x14ac:dyDescent="0.25">
      <c r="C23" s="10"/>
    </row>
    <row r="24" spans="1:3" x14ac:dyDescent="0.25">
      <c r="C24" s="10"/>
    </row>
    <row r="25" spans="1:3" x14ac:dyDescent="0.25">
      <c r="C25" s="10"/>
    </row>
    <row r="26" spans="1:3" x14ac:dyDescent="0.25">
      <c r="C26" s="10"/>
    </row>
    <row r="27" spans="1:3" x14ac:dyDescent="0.25">
      <c r="C27" s="10"/>
    </row>
    <row r="28" spans="1:3" x14ac:dyDescent="0.25">
      <c r="C28" s="10"/>
    </row>
    <row r="29" spans="1:3" x14ac:dyDescent="0.25">
      <c r="C29" s="10"/>
    </row>
    <row r="30" spans="1:3" x14ac:dyDescent="0.25">
      <c r="C30" s="10"/>
    </row>
    <row r="31" spans="1:3" x14ac:dyDescent="0.25">
      <c r="C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README INFO</vt:lpstr>
      <vt:lpstr>TRENDS</vt:lpstr>
      <vt:lpstr>2023NEI_VPOPFinal</vt:lpstr>
      <vt:lpstr>2023MERISourceTypeByCNTYRawdata</vt:lpstr>
      <vt:lpstr>2022MERISourceTypeByCNTYRawData</vt:lpstr>
      <vt:lpstr>2021MERISourceTypeByCntyRawData</vt:lpstr>
      <vt:lpstr>2020_NEI_VPOPv1</vt:lpstr>
      <vt:lpstr>2017_NEI_VPOPv1_Final</vt:lpstr>
      <vt:lpstr>'2021MERISourceTypeByCntyRawData'!_2021MERISourceTypeByCntyXTABQry</vt:lpstr>
      <vt:lpstr>'2022MERISourceTypeByCNTYRawData'!_2022MERISourceTypeByCNTY_Crosstab</vt:lpstr>
      <vt:lpstr>'2023MERISourceTypeByCNTYRawdata'!_2023MERISourceTypeByCNTY_Crosstab</vt:lpstr>
      <vt:lpstr>TRENDS!_2023MERISourceTypeByCNTY_Crosstab</vt:lpstr>
      <vt:lpstr>'2023NEI_VPOPFinal'!_2023NEIV3_STypeByCNTY_XTAB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Cormier, Denise E</dc:creator>
  <cp:lastModifiedBy>Cormier, Denise E</cp:lastModifiedBy>
  <cp:lastPrinted>2022-02-03T16:16:28Z</cp:lastPrinted>
  <dcterms:created xsi:type="dcterms:W3CDTF">2021-03-31T21:18:37Z</dcterms:created>
  <dcterms:modified xsi:type="dcterms:W3CDTF">2025-02-12T20:50:45Z</dcterms:modified>
</cp:coreProperties>
</file>